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18195" windowHeight="11835" firstSheet="1" activeTab="2"/>
  </bookViews>
  <sheets>
    <sheet name="ΕΛΛΗΝΙΚΕΣ ΕΞΑΓΩΓΕΣ 2014-2018" sheetId="2" r:id="rId1"/>
    <sheet name="ΕΛΛ. ΕΞΑΓΩΓΕΣ 2014-2018 4ΨΗΦΙΑ" sheetId="4" r:id="rId2"/>
    <sheet name="ΑΝΑΛΥΣΗ ΑΝΤΑΓΩΝΙΣΜΟΥ 2017-2018" sheetId="6" r:id="rId3"/>
  </sheets>
  <calcPr calcId="144525"/>
</workbook>
</file>

<file path=xl/calcChain.xml><?xml version="1.0" encoding="utf-8"?>
<calcChain xmlns="http://schemas.openxmlformats.org/spreadsheetml/2006/main">
  <c r="D333" i="6" l="1"/>
  <c r="C333" i="6"/>
  <c r="J108" i="6"/>
  <c r="J109" i="6"/>
  <c r="M109" i="6" s="1"/>
  <c r="M177" i="6" l="1"/>
  <c r="M178" i="6"/>
  <c r="M179" i="6"/>
  <c r="M180" i="6"/>
  <c r="K182" i="6"/>
  <c r="K169" i="6"/>
  <c r="M119" i="6"/>
  <c r="M120" i="6"/>
  <c r="M121" i="6"/>
  <c r="M122" i="6"/>
  <c r="M123" i="6"/>
  <c r="M124" i="6"/>
  <c r="M125" i="6"/>
  <c r="M126" i="6"/>
  <c r="M127" i="6"/>
  <c r="M128" i="6"/>
  <c r="M129" i="6"/>
  <c r="L120" i="6"/>
  <c r="L121" i="6"/>
  <c r="L122" i="6"/>
  <c r="L123" i="6"/>
  <c r="L124" i="6"/>
  <c r="L125" i="6"/>
  <c r="L126" i="6"/>
  <c r="L127" i="6"/>
  <c r="L129" i="6"/>
  <c r="M364" i="6"/>
  <c r="M351" i="6"/>
  <c r="M352" i="6"/>
  <c r="M353" i="6"/>
  <c r="M354" i="6"/>
  <c r="M355" i="6"/>
  <c r="M356" i="6"/>
  <c r="M357" i="6"/>
  <c r="M358" i="6"/>
  <c r="M359" i="6"/>
  <c r="M360" i="6"/>
  <c r="M361" i="6"/>
  <c r="M362" i="6"/>
  <c r="M350" i="6"/>
  <c r="L352" i="6"/>
  <c r="L353" i="6"/>
  <c r="L354" i="6"/>
  <c r="L355" i="6"/>
  <c r="L356" i="6"/>
  <c r="L357" i="6"/>
  <c r="L358" i="6"/>
  <c r="L359" i="6"/>
  <c r="L360" i="6"/>
  <c r="L361" i="6"/>
  <c r="L362" i="6"/>
  <c r="L351" i="6"/>
  <c r="K366" i="6"/>
  <c r="J366" i="6"/>
  <c r="M366" i="6" s="1"/>
  <c r="F364" i="6"/>
  <c r="F351" i="6"/>
  <c r="F352" i="6"/>
  <c r="F353" i="6"/>
  <c r="F354" i="6"/>
  <c r="F355" i="6"/>
  <c r="F356" i="6"/>
  <c r="F357" i="6"/>
  <c r="F358" i="6"/>
  <c r="F359" i="6"/>
  <c r="F360" i="6"/>
  <c r="F361" i="6"/>
  <c r="F362" i="6"/>
  <c r="F350" i="6"/>
  <c r="E352" i="6"/>
  <c r="E353" i="6"/>
  <c r="E354" i="6"/>
  <c r="E355" i="6"/>
  <c r="E356" i="6"/>
  <c r="E357" i="6"/>
  <c r="E358" i="6"/>
  <c r="E359" i="6"/>
  <c r="E360" i="6"/>
  <c r="E361" i="6"/>
  <c r="E362" i="6"/>
  <c r="E351" i="6"/>
  <c r="D366" i="6"/>
  <c r="C366" i="6"/>
  <c r="F366" i="6" s="1"/>
  <c r="L364" i="6"/>
  <c r="E364" i="6"/>
  <c r="K333" i="6"/>
  <c r="J333" i="6"/>
  <c r="L331" i="6"/>
  <c r="M331" i="6"/>
  <c r="F331" i="6"/>
  <c r="F325" i="6"/>
  <c r="F326" i="6"/>
  <c r="F327" i="6"/>
  <c r="F328" i="6"/>
  <c r="F329" i="6"/>
  <c r="F330" i="6"/>
  <c r="F333" i="6"/>
  <c r="M298" i="6"/>
  <c r="M299" i="6"/>
  <c r="M300" i="6"/>
  <c r="M301" i="6"/>
  <c r="M302" i="6"/>
  <c r="M303" i="6"/>
  <c r="M304" i="6"/>
  <c r="M305" i="6"/>
  <c r="M306" i="6"/>
  <c r="M307" i="6"/>
  <c r="M308" i="6"/>
  <c r="M309" i="6"/>
  <c r="L299" i="6"/>
  <c r="L300" i="6"/>
  <c r="L301" i="6"/>
  <c r="L302" i="6"/>
  <c r="L303" i="6"/>
  <c r="L304" i="6"/>
  <c r="L305" i="6"/>
  <c r="L306" i="6"/>
  <c r="L307" i="6"/>
  <c r="L308" i="6"/>
  <c r="L309" i="6"/>
  <c r="K313" i="6"/>
  <c r="E309" i="6"/>
  <c r="F309" i="6"/>
  <c r="E308" i="6"/>
  <c r="F308" i="6"/>
  <c r="M271" i="6"/>
  <c r="M272" i="6"/>
  <c r="M273" i="6"/>
  <c r="M274" i="6"/>
  <c r="M275" i="6"/>
  <c r="M276" i="6"/>
  <c r="M277" i="6"/>
  <c r="M270" i="6"/>
  <c r="L272" i="6"/>
  <c r="L273" i="6"/>
  <c r="L274" i="6"/>
  <c r="L275" i="6"/>
  <c r="L276" i="6"/>
  <c r="L277" i="6"/>
  <c r="L271" i="6"/>
  <c r="K279" i="6"/>
  <c r="J279" i="6"/>
  <c r="M279" i="6" s="1"/>
  <c r="F271" i="6"/>
  <c r="F272" i="6"/>
  <c r="F273" i="6"/>
  <c r="F274" i="6"/>
  <c r="F275" i="6"/>
  <c r="F276" i="6"/>
  <c r="F277" i="6"/>
  <c r="F270" i="6"/>
  <c r="E272" i="6"/>
  <c r="E273" i="6"/>
  <c r="E274" i="6"/>
  <c r="E275" i="6"/>
  <c r="E276" i="6"/>
  <c r="E277" i="6"/>
  <c r="E271" i="6"/>
  <c r="D279" i="6"/>
  <c r="C279" i="6"/>
  <c r="F279" i="6" s="1"/>
  <c r="M250" i="6"/>
  <c r="M251" i="6"/>
  <c r="M252" i="6"/>
  <c r="M253" i="6"/>
  <c r="M254" i="6"/>
  <c r="M255" i="6"/>
  <c r="M256" i="6"/>
  <c r="L251" i="6"/>
  <c r="L252" i="6"/>
  <c r="L253" i="6"/>
  <c r="L254" i="6"/>
  <c r="L255" i="6"/>
  <c r="L256" i="6"/>
  <c r="K258" i="6"/>
  <c r="F250" i="6"/>
  <c r="F251" i="6"/>
  <c r="F252" i="6"/>
  <c r="F253" i="6"/>
  <c r="F254" i="6"/>
  <c r="F255" i="6"/>
  <c r="F256" i="6"/>
  <c r="E251" i="6"/>
  <c r="E252" i="6"/>
  <c r="E253" i="6"/>
  <c r="E254" i="6"/>
  <c r="E255" i="6"/>
  <c r="E256" i="6"/>
  <c r="D258" i="6"/>
  <c r="L230" i="6"/>
  <c r="L231" i="6"/>
  <c r="L232" i="6"/>
  <c r="L233" i="6"/>
  <c r="L234" i="6"/>
  <c r="L235" i="6"/>
  <c r="L236" i="6"/>
  <c r="L237" i="6"/>
  <c r="L238" i="6"/>
  <c r="L239" i="6"/>
  <c r="M229" i="6"/>
  <c r="M230" i="6"/>
  <c r="M231" i="6"/>
  <c r="M232" i="6"/>
  <c r="M233" i="6"/>
  <c r="M234" i="6"/>
  <c r="M235" i="6"/>
  <c r="M236" i="6"/>
  <c r="M237" i="6"/>
  <c r="M238" i="6"/>
  <c r="M239" i="6"/>
  <c r="K241" i="6"/>
  <c r="F229" i="6"/>
  <c r="F230" i="6"/>
  <c r="F231" i="6"/>
  <c r="F232" i="6"/>
  <c r="F233" i="6"/>
  <c r="F234" i="6"/>
  <c r="F235" i="6"/>
  <c r="F236" i="6"/>
  <c r="F237" i="6"/>
  <c r="F238" i="6"/>
  <c r="F239" i="6"/>
  <c r="D241" i="6"/>
  <c r="C241" i="6"/>
  <c r="C240" i="6" s="1"/>
  <c r="F240" i="6" s="1"/>
  <c r="M204" i="6"/>
  <c r="M205" i="6"/>
  <c r="M206" i="6"/>
  <c r="M207" i="6"/>
  <c r="M208" i="6"/>
  <c r="M209" i="6"/>
  <c r="M210" i="6"/>
  <c r="M211" i="6"/>
  <c r="M212" i="6"/>
  <c r="M213" i="6"/>
  <c r="M214" i="6"/>
  <c r="M203" i="6"/>
  <c r="L205" i="6"/>
  <c r="L206" i="6"/>
  <c r="L207" i="6"/>
  <c r="L208" i="6"/>
  <c r="L209" i="6"/>
  <c r="L210" i="6"/>
  <c r="L212" i="6"/>
  <c r="L213" i="6"/>
  <c r="L214" i="6"/>
  <c r="L204" i="6"/>
  <c r="K216" i="6"/>
  <c r="J216" i="6"/>
  <c r="J215" i="6" s="1"/>
  <c r="M215" i="6" s="1"/>
  <c r="D216" i="6"/>
  <c r="C216" i="6"/>
  <c r="F216" i="6" s="1"/>
  <c r="E205" i="6"/>
  <c r="E206" i="6"/>
  <c r="E207" i="6"/>
  <c r="E208" i="6"/>
  <c r="E209" i="6"/>
  <c r="E210" i="6"/>
  <c r="E211" i="6"/>
  <c r="E212" i="6"/>
  <c r="E213" i="6"/>
  <c r="E214" i="6"/>
  <c r="F204" i="6"/>
  <c r="F205" i="6"/>
  <c r="F206" i="6"/>
  <c r="F207" i="6"/>
  <c r="F208" i="6"/>
  <c r="F209" i="6"/>
  <c r="F210" i="6"/>
  <c r="F211" i="6"/>
  <c r="F212" i="6"/>
  <c r="F213" i="6"/>
  <c r="F214" i="6"/>
  <c r="F203" i="6"/>
  <c r="E204" i="6"/>
  <c r="M188" i="6"/>
  <c r="M189" i="6"/>
  <c r="M190" i="6"/>
  <c r="M191" i="6"/>
  <c r="M192" i="6"/>
  <c r="M193" i="6"/>
  <c r="M194" i="6"/>
  <c r="M195" i="6"/>
  <c r="M196" i="6"/>
  <c r="K198" i="6"/>
  <c r="J198" i="6"/>
  <c r="M198" i="6" s="1"/>
  <c r="D198" i="6"/>
  <c r="L178" i="6"/>
  <c r="L179" i="6"/>
  <c r="L180" i="6"/>
  <c r="D182" i="6"/>
  <c r="M160" i="6"/>
  <c r="M161" i="6"/>
  <c r="M162" i="6"/>
  <c r="M163" i="6"/>
  <c r="M164" i="6"/>
  <c r="M165" i="6"/>
  <c r="M166" i="6"/>
  <c r="M167" i="6"/>
  <c r="L160" i="6"/>
  <c r="L161" i="6"/>
  <c r="L162" i="6"/>
  <c r="L163" i="6"/>
  <c r="L164" i="6"/>
  <c r="L165" i="6"/>
  <c r="L166" i="6"/>
  <c r="J169" i="6"/>
  <c r="M169" i="6" s="1"/>
  <c r="K131" i="6"/>
  <c r="F160" i="6"/>
  <c r="F161" i="6"/>
  <c r="F162" i="6"/>
  <c r="F163" i="6"/>
  <c r="F164" i="6"/>
  <c r="F165" i="6"/>
  <c r="F166" i="6"/>
  <c r="F167" i="6"/>
  <c r="D169" i="6"/>
  <c r="C169" i="6"/>
  <c r="F169" i="6" s="1"/>
  <c r="J365" i="6" l="1"/>
  <c r="M365" i="6" s="1"/>
  <c r="C365" i="6"/>
  <c r="F365" i="6" s="1"/>
  <c r="E279" i="6"/>
  <c r="C278" i="6"/>
  <c r="F278" i="6" s="1"/>
  <c r="J278" i="6"/>
  <c r="M278" i="6" s="1"/>
  <c r="F241" i="6"/>
  <c r="M216" i="6"/>
  <c r="J197" i="6"/>
  <c r="M197" i="6" s="1"/>
  <c r="C215" i="6"/>
  <c r="F215" i="6" s="1"/>
  <c r="E216" i="6"/>
  <c r="M145" i="6"/>
  <c r="M146" i="6"/>
  <c r="M147" i="6"/>
  <c r="M148" i="6"/>
  <c r="M149" i="6"/>
  <c r="M150" i="6"/>
  <c r="M151" i="6"/>
  <c r="L151" i="6"/>
  <c r="K153" i="6"/>
  <c r="J153" i="6"/>
  <c r="M153" i="6" s="1"/>
  <c r="D153" i="6"/>
  <c r="C153" i="6"/>
  <c r="J131" i="6"/>
  <c r="M131" i="6" s="1"/>
  <c r="D131" i="6"/>
  <c r="C131" i="6"/>
  <c r="E124" i="6"/>
  <c r="F124" i="6"/>
  <c r="E123" i="6"/>
  <c r="F123" i="6"/>
  <c r="L107" i="6"/>
  <c r="L105" i="6"/>
  <c r="M105" i="6"/>
  <c r="M96" i="6"/>
  <c r="L96" i="6"/>
  <c r="E105" i="6"/>
  <c r="F105" i="6"/>
  <c r="E101" i="6"/>
  <c r="F101" i="6"/>
  <c r="J88" i="6"/>
  <c r="L86" i="6"/>
  <c r="M86" i="6"/>
  <c r="M83" i="6"/>
  <c r="L83" i="6"/>
  <c r="D88" i="6"/>
  <c r="C88" i="6"/>
  <c r="F86" i="6"/>
  <c r="L150" i="6" l="1"/>
  <c r="L71" i="6"/>
  <c r="M71" i="6"/>
  <c r="E67" i="6"/>
  <c r="F67" i="6"/>
  <c r="E63" i="6"/>
  <c r="F63" i="6"/>
  <c r="M42" i="6"/>
  <c r="L42" i="6"/>
  <c r="M41" i="6"/>
  <c r="L41" i="6"/>
  <c r="D18" i="6"/>
  <c r="D29" i="6"/>
  <c r="D47" i="6"/>
  <c r="C47" i="6"/>
  <c r="J29" i="6"/>
  <c r="M25" i="6"/>
  <c r="L25" i="6"/>
  <c r="C29" i="6"/>
  <c r="L14" i="6" l="1"/>
  <c r="J18" i="6"/>
  <c r="M18" i="6" s="1"/>
  <c r="C18" i="6"/>
  <c r="F18" i="6" s="1"/>
  <c r="C198" i="6"/>
  <c r="F198" i="6" s="1"/>
  <c r="F195" i="6"/>
  <c r="E195" i="6"/>
  <c r="F191" i="6"/>
  <c r="E191" i="6"/>
  <c r="F192" i="6"/>
  <c r="E192" i="6"/>
  <c r="L196" i="6"/>
  <c r="L195" i="6"/>
  <c r="F194" i="6"/>
  <c r="E194" i="6"/>
  <c r="L194" i="6"/>
  <c r="L193" i="6"/>
  <c r="F196" i="6"/>
  <c r="E196" i="6"/>
  <c r="L192" i="6"/>
  <c r="F193" i="6"/>
  <c r="E193" i="6"/>
  <c r="L191" i="6"/>
  <c r="L190" i="6"/>
  <c r="F190" i="6"/>
  <c r="E190" i="6"/>
  <c r="L189" i="6"/>
  <c r="F189" i="6"/>
  <c r="E189" i="6"/>
  <c r="L188" i="6"/>
  <c r="F188" i="6"/>
  <c r="E188" i="6"/>
  <c r="M187" i="6"/>
  <c r="F187" i="6"/>
  <c r="J313" i="6"/>
  <c r="J312" i="6" s="1"/>
  <c r="M312" i="6" s="1"/>
  <c r="D313" i="6"/>
  <c r="C313" i="6"/>
  <c r="F313" i="6" s="1"/>
  <c r="M311" i="6"/>
  <c r="L311" i="6"/>
  <c r="F311" i="6"/>
  <c r="E311" i="6"/>
  <c r="F304" i="6"/>
  <c r="E304" i="6"/>
  <c r="F307" i="6"/>
  <c r="E307" i="6"/>
  <c r="F302" i="6"/>
  <c r="E302" i="6"/>
  <c r="F306" i="6"/>
  <c r="E306" i="6"/>
  <c r="F305" i="6"/>
  <c r="E305" i="6"/>
  <c r="F303" i="6"/>
  <c r="E303" i="6"/>
  <c r="F301" i="6"/>
  <c r="E301" i="6"/>
  <c r="F300" i="6"/>
  <c r="E300" i="6"/>
  <c r="F299" i="6"/>
  <c r="E299" i="6"/>
  <c r="L298" i="6"/>
  <c r="F298" i="6"/>
  <c r="E298" i="6"/>
  <c r="M297" i="6"/>
  <c r="F297" i="6"/>
  <c r="M333" i="6"/>
  <c r="M330" i="6"/>
  <c r="L330" i="6"/>
  <c r="E330" i="6"/>
  <c r="M329" i="6"/>
  <c r="L329" i="6"/>
  <c r="E327" i="6"/>
  <c r="M328" i="6"/>
  <c r="L328" i="6"/>
  <c r="E329" i="6"/>
  <c r="M327" i="6"/>
  <c r="L327" i="6"/>
  <c r="E325" i="6"/>
  <c r="M326" i="6"/>
  <c r="L326" i="6"/>
  <c r="E328" i="6"/>
  <c r="M325" i="6"/>
  <c r="L325" i="6"/>
  <c r="E326" i="6"/>
  <c r="M324" i="6"/>
  <c r="F324" i="6"/>
  <c r="J241" i="6"/>
  <c r="M241" i="6" s="1"/>
  <c r="E237" i="6"/>
  <c r="E232" i="6"/>
  <c r="E235" i="6"/>
  <c r="E239" i="6"/>
  <c r="E238" i="6"/>
  <c r="E236" i="6"/>
  <c r="E234" i="6"/>
  <c r="E233" i="6"/>
  <c r="E231" i="6"/>
  <c r="E230" i="6"/>
  <c r="L229" i="6"/>
  <c r="E229" i="6"/>
  <c r="M228" i="6"/>
  <c r="F228" i="6"/>
  <c r="J75" i="6"/>
  <c r="M75" i="6" s="1"/>
  <c r="D75" i="6"/>
  <c r="C75" i="6"/>
  <c r="M73" i="6"/>
  <c r="L73" i="6"/>
  <c r="F73" i="6"/>
  <c r="E73" i="6"/>
  <c r="M70" i="6"/>
  <c r="L70" i="6"/>
  <c r="F71" i="6"/>
  <c r="E71" i="6"/>
  <c r="M69" i="6"/>
  <c r="L69" i="6"/>
  <c r="F70" i="6"/>
  <c r="E70" i="6"/>
  <c r="M68" i="6"/>
  <c r="L68" i="6"/>
  <c r="F69" i="6"/>
  <c r="E69" i="6"/>
  <c r="M67" i="6"/>
  <c r="L67" i="6"/>
  <c r="F68" i="6"/>
  <c r="E68" i="6"/>
  <c r="M66" i="6"/>
  <c r="L66" i="6"/>
  <c r="F65" i="6"/>
  <c r="E65" i="6"/>
  <c r="M65" i="6"/>
  <c r="L65" i="6"/>
  <c r="F66" i="6"/>
  <c r="E66" i="6"/>
  <c r="M64" i="6"/>
  <c r="L64" i="6"/>
  <c r="F62" i="6"/>
  <c r="E62" i="6"/>
  <c r="M63" i="6"/>
  <c r="L63" i="6"/>
  <c r="F64" i="6"/>
  <c r="E64" i="6"/>
  <c r="M62" i="6"/>
  <c r="L62" i="6"/>
  <c r="M61" i="6"/>
  <c r="L61" i="6"/>
  <c r="F61" i="6"/>
  <c r="E61" i="6"/>
  <c r="M60" i="6"/>
  <c r="F60" i="6"/>
  <c r="J258" i="6"/>
  <c r="C258" i="6"/>
  <c r="L250" i="6"/>
  <c r="E250" i="6"/>
  <c r="M249" i="6"/>
  <c r="F249" i="6"/>
  <c r="F131" i="6"/>
  <c r="F129" i="6"/>
  <c r="E129" i="6"/>
  <c r="F128" i="6"/>
  <c r="E128" i="6"/>
  <c r="F122" i="6"/>
  <c r="E122" i="6"/>
  <c r="F121" i="6"/>
  <c r="E121" i="6"/>
  <c r="F127" i="6"/>
  <c r="E127" i="6"/>
  <c r="F125" i="6"/>
  <c r="E125" i="6"/>
  <c r="F126" i="6"/>
  <c r="E126" i="6"/>
  <c r="F119" i="6"/>
  <c r="E119" i="6"/>
  <c r="L119" i="6"/>
  <c r="F120" i="6"/>
  <c r="E120" i="6"/>
  <c r="M118" i="6"/>
  <c r="F118" i="6"/>
  <c r="E165" i="6"/>
  <c r="E162" i="6"/>
  <c r="E166" i="6"/>
  <c r="E164" i="6"/>
  <c r="E160" i="6"/>
  <c r="E161" i="6"/>
  <c r="E167" i="6"/>
  <c r="L159" i="6"/>
  <c r="E163" i="6"/>
  <c r="M159" i="6"/>
  <c r="F159" i="6"/>
  <c r="M108" i="6"/>
  <c r="D109" i="6"/>
  <c r="C109" i="6"/>
  <c r="F109" i="6" s="1"/>
  <c r="M104" i="6"/>
  <c r="L104" i="6"/>
  <c r="F107" i="6"/>
  <c r="E107" i="6"/>
  <c r="M103" i="6"/>
  <c r="L103" i="6"/>
  <c r="F104" i="6"/>
  <c r="E104" i="6"/>
  <c r="M102" i="6"/>
  <c r="L102" i="6"/>
  <c r="F103" i="6"/>
  <c r="E103" i="6"/>
  <c r="M101" i="6"/>
  <c r="L101" i="6"/>
  <c r="F102" i="6"/>
  <c r="E102" i="6"/>
  <c r="M100" i="6"/>
  <c r="L100" i="6"/>
  <c r="F99" i="6"/>
  <c r="E99" i="6"/>
  <c r="M99" i="6"/>
  <c r="L99" i="6"/>
  <c r="F95" i="6"/>
  <c r="E95" i="6"/>
  <c r="M98" i="6"/>
  <c r="L98" i="6"/>
  <c r="F100" i="6"/>
  <c r="E100" i="6"/>
  <c r="M97" i="6"/>
  <c r="L97" i="6"/>
  <c r="F98" i="6"/>
  <c r="E98" i="6"/>
  <c r="F96" i="6"/>
  <c r="E96" i="6"/>
  <c r="M95" i="6"/>
  <c r="L95" i="6"/>
  <c r="F97" i="6"/>
  <c r="E97" i="6"/>
  <c r="M94" i="6"/>
  <c r="L94" i="6"/>
  <c r="F94" i="6"/>
  <c r="E94" i="6"/>
  <c r="M93" i="6"/>
  <c r="F93" i="6"/>
  <c r="J182" i="6"/>
  <c r="M182" i="6" s="1"/>
  <c r="C182" i="6"/>
  <c r="F182" i="6" s="1"/>
  <c r="F180" i="6"/>
  <c r="E180" i="6"/>
  <c r="F179" i="6"/>
  <c r="E179" i="6"/>
  <c r="F178" i="6"/>
  <c r="E178" i="6"/>
  <c r="L177" i="6"/>
  <c r="F177" i="6"/>
  <c r="E177" i="6"/>
  <c r="M176" i="6"/>
  <c r="F176" i="6"/>
  <c r="F153" i="6"/>
  <c r="L148" i="6"/>
  <c r="L147" i="6"/>
  <c r="F150" i="6"/>
  <c r="L146" i="6"/>
  <c r="F149" i="6"/>
  <c r="E149" i="6"/>
  <c r="L145" i="6"/>
  <c r="F148" i="6"/>
  <c r="E148" i="6"/>
  <c r="F145" i="6"/>
  <c r="E145" i="6"/>
  <c r="F146" i="6"/>
  <c r="E146" i="6"/>
  <c r="F147" i="6"/>
  <c r="E147" i="6"/>
  <c r="M144" i="6"/>
  <c r="F144" i="6"/>
  <c r="J87" i="6"/>
  <c r="M87" i="6" s="1"/>
  <c r="F88" i="6"/>
  <c r="M85" i="6"/>
  <c r="L85" i="6"/>
  <c r="F85" i="6"/>
  <c r="E85" i="6"/>
  <c r="M84" i="6"/>
  <c r="L84" i="6"/>
  <c r="F84" i="6"/>
  <c r="E84" i="6"/>
  <c r="F83" i="6"/>
  <c r="E83" i="6"/>
  <c r="M82" i="6"/>
  <c r="L82" i="6"/>
  <c r="F82" i="6"/>
  <c r="E82" i="6"/>
  <c r="M81" i="6"/>
  <c r="L81" i="6"/>
  <c r="F81" i="6"/>
  <c r="E81" i="6"/>
  <c r="M80" i="6"/>
  <c r="L80" i="6"/>
  <c r="F80" i="6"/>
  <c r="E80" i="6"/>
  <c r="M79" i="6"/>
  <c r="F79" i="6"/>
  <c r="M29" i="6"/>
  <c r="F29" i="6"/>
  <c r="M27" i="6"/>
  <c r="L27" i="6"/>
  <c r="F27" i="6"/>
  <c r="E27" i="6"/>
  <c r="M26" i="6"/>
  <c r="L26" i="6"/>
  <c r="F26" i="6"/>
  <c r="E26" i="6"/>
  <c r="M23" i="6"/>
  <c r="L23" i="6"/>
  <c r="F23" i="6"/>
  <c r="E23" i="6"/>
  <c r="M24" i="6"/>
  <c r="L24" i="6"/>
  <c r="F24" i="6"/>
  <c r="E24" i="6"/>
  <c r="F25" i="6"/>
  <c r="E25" i="6"/>
  <c r="M22" i="6"/>
  <c r="F22" i="6"/>
  <c r="J47" i="6"/>
  <c r="J46" i="6" s="1"/>
  <c r="M46" i="6" s="1"/>
  <c r="F47" i="6"/>
  <c r="M45" i="6"/>
  <c r="L45" i="6"/>
  <c r="F42" i="6"/>
  <c r="E42" i="6"/>
  <c r="M44" i="6"/>
  <c r="L44" i="6"/>
  <c r="F45" i="6"/>
  <c r="E45" i="6"/>
  <c r="M43" i="6"/>
  <c r="L43" i="6"/>
  <c r="F44" i="6"/>
  <c r="E44" i="6"/>
  <c r="F43" i="6"/>
  <c r="E43" i="6"/>
  <c r="F41" i="6"/>
  <c r="E41" i="6"/>
  <c r="M40" i="6"/>
  <c r="L40" i="6"/>
  <c r="F40" i="6"/>
  <c r="E40" i="6"/>
  <c r="M39" i="6"/>
  <c r="L39" i="6"/>
  <c r="F36" i="6"/>
  <c r="E36" i="6"/>
  <c r="M38" i="6"/>
  <c r="L38" i="6"/>
  <c r="F39" i="6"/>
  <c r="E39" i="6"/>
  <c r="M37" i="6"/>
  <c r="L37" i="6"/>
  <c r="F38" i="6"/>
  <c r="E38" i="6"/>
  <c r="M36" i="6"/>
  <c r="L36" i="6"/>
  <c r="F37" i="6"/>
  <c r="E37" i="6"/>
  <c r="M35" i="6"/>
  <c r="F35" i="6"/>
  <c r="M16" i="6"/>
  <c r="F16" i="6"/>
  <c r="E16" i="6"/>
  <c r="M15" i="6"/>
  <c r="L15" i="6"/>
  <c r="F15" i="6"/>
  <c r="E15" i="6"/>
  <c r="M14" i="6"/>
  <c r="F14" i="6"/>
  <c r="E14" i="6"/>
  <c r="M13" i="6"/>
  <c r="L13" i="6"/>
  <c r="F13" i="6"/>
  <c r="E13" i="6"/>
  <c r="M12" i="6"/>
  <c r="L12" i="6"/>
  <c r="F11" i="6"/>
  <c r="E11" i="6"/>
  <c r="M11" i="6"/>
  <c r="L11" i="6"/>
  <c r="F12" i="6"/>
  <c r="E12" i="6"/>
  <c r="M10" i="6"/>
  <c r="L10" i="6"/>
  <c r="F10" i="6"/>
  <c r="E10" i="6"/>
  <c r="M9" i="6"/>
  <c r="L9" i="6"/>
  <c r="F9" i="6"/>
  <c r="E9" i="6"/>
  <c r="M8" i="6"/>
  <c r="L8" i="6"/>
  <c r="F6" i="6"/>
  <c r="E6" i="6"/>
  <c r="M7" i="6"/>
  <c r="L7" i="6"/>
  <c r="F7" i="6"/>
  <c r="E7" i="6"/>
  <c r="M6" i="6"/>
  <c r="L6" i="6"/>
  <c r="F8" i="6"/>
  <c r="E8" i="6"/>
  <c r="M5" i="6"/>
  <c r="F5" i="6"/>
  <c r="J257" i="6" l="1"/>
  <c r="M257" i="6" s="1"/>
  <c r="L258" i="6"/>
  <c r="M258" i="6"/>
  <c r="F258" i="6"/>
  <c r="E258" i="6"/>
  <c r="C130" i="6"/>
  <c r="F130" i="6" s="1"/>
  <c r="C168" i="6"/>
  <c r="F168" i="6" s="1"/>
  <c r="E169" i="6"/>
  <c r="J130" i="6"/>
  <c r="M130" i="6" s="1"/>
  <c r="E75" i="6"/>
  <c r="C332" i="6"/>
  <c r="F332" i="6" s="1"/>
  <c r="C181" i="6"/>
  <c r="F181" i="6" s="1"/>
  <c r="J74" i="6"/>
  <c r="M74" i="6" s="1"/>
  <c r="J17" i="6"/>
  <c r="M17" i="6" s="1"/>
  <c r="J168" i="6"/>
  <c r="J332" i="6"/>
  <c r="M332" i="6" s="1"/>
  <c r="C197" i="6"/>
  <c r="F197" i="6" s="1"/>
  <c r="C46" i="6"/>
  <c r="F46" i="6" s="1"/>
  <c r="C87" i="6"/>
  <c r="F87" i="6" s="1"/>
  <c r="E182" i="6"/>
  <c r="E131" i="6"/>
  <c r="E333" i="6"/>
  <c r="C17" i="6"/>
  <c r="F17" i="6" s="1"/>
  <c r="E18" i="6"/>
  <c r="J181" i="6"/>
  <c r="M181" i="6" s="1"/>
  <c r="C74" i="6"/>
  <c r="F74" i="6" s="1"/>
  <c r="F75" i="6"/>
  <c r="J28" i="6"/>
  <c r="M28" i="6" s="1"/>
  <c r="J152" i="6"/>
  <c r="C108" i="6"/>
  <c r="F108" i="6" s="1"/>
  <c r="E109" i="6"/>
  <c r="C257" i="6"/>
  <c r="F257" i="6" s="1"/>
  <c r="J240" i="6"/>
  <c r="M240" i="6" s="1"/>
  <c r="C312" i="6"/>
  <c r="F312" i="6" s="1"/>
  <c r="M313" i="6"/>
  <c r="E313" i="6"/>
  <c r="M47" i="6"/>
  <c r="C28" i="6"/>
  <c r="F28" i="6" s="1"/>
  <c r="E29" i="6"/>
  <c r="E88" i="6"/>
  <c r="C152" i="6"/>
  <c r="F152" i="6" s="1"/>
  <c r="E153" i="6"/>
  <c r="M107" i="6"/>
  <c r="E198" i="6"/>
  <c r="E47" i="6"/>
  <c r="M88" i="6"/>
  <c r="M168" i="6" l="1"/>
  <c r="L167" i="6"/>
  <c r="L149" i="6"/>
  <c r="M152" i="6"/>
  <c r="P5" i="4"/>
  <c r="P6" i="4"/>
  <c r="P7" i="4"/>
  <c r="P8" i="4"/>
  <c r="P9" i="4"/>
  <c r="P10" i="4"/>
  <c r="P11" i="4"/>
  <c r="P12" i="4"/>
  <c r="P14" i="4"/>
  <c r="P15" i="4"/>
  <c r="P16" i="4"/>
  <c r="P17" i="4"/>
  <c r="P19" i="4"/>
  <c r="P20" i="4"/>
  <c r="P21" i="4"/>
  <c r="P22" i="4"/>
  <c r="P24" i="4"/>
  <c r="P26" i="4"/>
  <c r="P28" i="4"/>
  <c r="P29" i="4"/>
  <c r="P30" i="4"/>
  <c r="P31" i="4"/>
  <c r="P34" i="4"/>
  <c r="P35" i="4"/>
  <c r="P36" i="4"/>
  <c r="P39" i="4"/>
  <c r="P41" i="4"/>
  <c r="P43" i="4"/>
  <c r="P44" i="4"/>
  <c r="P46" i="4"/>
  <c r="P47" i="4"/>
  <c r="P49" i="4"/>
  <c r="P52" i="4"/>
  <c r="P54" i="4"/>
  <c r="P57" i="4"/>
  <c r="P59" i="4"/>
  <c r="P60" i="4"/>
  <c r="P61" i="4"/>
  <c r="P63" i="4"/>
  <c r="P65" i="4"/>
  <c r="P66" i="4"/>
  <c r="P67" i="4"/>
  <c r="O5" i="4"/>
  <c r="O6" i="4"/>
  <c r="O7" i="4"/>
  <c r="O8" i="4"/>
  <c r="O9" i="4"/>
  <c r="O10" i="4"/>
  <c r="O11" i="4"/>
  <c r="O12" i="4"/>
  <c r="O14" i="4"/>
  <c r="O15" i="4"/>
  <c r="O16" i="4"/>
  <c r="O17" i="4"/>
  <c r="O19" i="4"/>
  <c r="O20" i="4"/>
  <c r="O21" i="4"/>
  <c r="O22" i="4"/>
  <c r="O24" i="4"/>
  <c r="O26" i="4"/>
  <c r="O28" i="4"/>
  <c r="O29" i="4"/>
  <c r="O30" i="4"/>
  <c r="O31" i="4"/>
  <c r="O34" i="4"/>
  <c r="O35" i="4"/>
  <c r="O36" i="4"/>
  <c r="O39" i="4"/>
  <c r="O41" i="4"/>
  <c r="O43" i="4"/>
  <c r="O44" i="4"/>
  <c r="O46" i="4"/>
  <c r="O47" i="4"/>
  <c r="O49" i="4"/>
  <c r="O52" i="4"/>
  <c r="O54" i="4"/>
  <c r="O57" i="4"/>
  <c r="O59" i="4"/>
  <c r="O60" i="4"/>
  <c r="O61" i="4"/>
  <c r="O63" i="4"/>
  <c r="O65" i="4"/>
  <c r="O66" i="4"/>
  <c r="O67" i="4"/>
  <c r="P4" i="4"/>
  <c r="O4" i="4"/>
  <c r="N5" i="4"/>
  <c r="N6" i="4"/>
  <c r="N7" i="4"/>
  <c r="N8" i="4"/>
  <c r="N9" i="4"/>
  <c r="N10" i="4"/>
  <c r="N11" i="4"/>
  <c r="N12" i="4"/>
  <c r="N13" i="4"/>
  <c r="N14" i="4"/>
  <c r="N15" i="4"/>
  <c r="N16" i="4"/>
  <c r="N17" i="4"/>
  <c r="N19" i="4"/>
  <c r="N20" i="4"/>
  <c r="N21" i="4"/>
  <c r="N22" i="4"/>
  <c r="N23" i="4"/>
  <c r="N24" i="4"/>
  <c r="N25" i="4"/>
  <c r="N26" i="4"/>
  <c r="N28" i="4"/>
  <c r="N29" i="4"/>
  <c r="N30" i="4"/>
  <c r="N31" i="4"/>
  <c r="N33" i="4"/>
  <c r="N34" i="4"/>
  <c r="N35" i="4"/>
  <c r="N36" i="4"/>
  <c r="N37" i="4"/>
  <c r="N39" i="4"/>
  <c r="N41" i="4"/>
  <c r="N44" i="4"/>
  <c r="N45" i="4"/>
  <c r="N46" i="4"/>
  <c r="N47" i="4"/>
  <c r="N48" i="4"/>
  <c r="N49" i="4"/>
  <c r="N50" i="4"/>
  <c r="M5" i="4"/>
  <c r="M6" i="4"/>
  <c r="M7" i="4"/>
  <c r="M8" i="4"/>
  <c r="M9" i="4"/>
  <c r="M10" i="4"/>
  <c r="M11" i="4"/>
  <c r="M12" i="4"/>
  <c r="M13" i="4"/>
  <c r="M14" i="4"/>
  <c r="M15" i="4"/>
  <c r="M16" i="4"/>
  <c r="M17" i="4"/>
  <c r="M19" i="4"/>
  <c r="M20" i="4"/>
  <c r="M21" i="4"/>
  <c r="M22" i="4"/>
  <c r="M23" i="4"/>
  <c r="M24" i="4"/>
  <c r="M25" i="4"/>
  <c r="M26" i="4"/>
  <c r="M28" i="4"/>
  <c r="M29" i="4"/>
  <c r="M30" i="4"/>
  <c r="M31" i="4"/>
  <c r="M33" i="4"/>
  <c r="M34" i="4"/>
  <c r="M35" i="4"/>
  <c r="M36" i="4"/>
  <c r="M37" i="4"/>
  <c r="M39" i="4"/>
  <c r="M41" i="4"/>
  <c r="M44" i="4"/>
  <c r="M45" i="4"/>
  <c r="M46" i="4"/>
  <c r="M47" i="4"/>
  <c r="M48" i="4"/>
  <c r="M49" i="4"/>
  <c r="M50" i="4"/>
  <c r="N4" i="4"/>
  <c r="M4" i="4"/>
  <c r="N5" i="2" l="1"/>
  <c r="N6" i="2"/>
  <c r="N7" i="2"/>
  <c r="N8" i="2"/>
  <c r="N4" i="2"/>
  <c r="M5" i="2"/>
  <c r="M6" i="2"/>
  <c r="M7" i="2"/>
  <c r="M8" i="2"/>
  <c r="M4" i="2"/>
</calcChain>
</file>

<file path=xl/sharedStrings.xml><?xml version="1.0" encoding="utf-8"?>
<sst xmlns="http://schemas.openxmlformats.org/spreadsheetml/2006/main" count="598" uniqueCount="216">
  <si>
    <r>
      <t>Αξίες (</t>
    </r>
    <r>
      <rPr>
        <sz val="11"/>
        <color theme="1"/>
        <rFont val="Calibri"/>
        <family val="2"/>
        <charset val="161"/>
      </rPr>
      <t>€)</t>
    </r>
  </si>
  <si>
    <t>Ποσ. (κιλά)</t>
  </si>
  <si>
    <t>Σύνολο κεφαλαίων 01-24 (τρόφιμα, ποτά, καπνός)</t>
  </si>
  <si>
    <t>Κεφάλαια 01-21 (νωπά &amp; επεξεργασμένα αγροτικά προϊόντα, τρόφιμα)</t>
  </si>
  <si>
    <t>Κεφάλαιο 22 (ποτά)</t>
  </si>
  <si>
    <t>Κεφάλαιο 23 (ζωοτροφές)</t>
  </si>
  <si>
    <t>Κεφάλαιο 24 (προϊόντα καπνού)</t>
  </si>
  <si>
    <t>Ελληνικές εξαγωγές τροφίμων, ποτών &amp; καπνού στην Αίγυπτο, 2014-2018 (στοιχεία ΕΛ.ΣΤΑΤ.)</t>
  </si>
  <si>
    <t>Μεταβολή 2017/18 (αξίες, %)</t>
  </si>
  <si>
    <t>Μεταβολή 2014/18 (αξίες, %)</t>
  </si>
  <si>
    <t>Δασμολογικός κωδικός</t>
  </si>
  <si>
    <t>Περιγραφή</t>
  </si>
  <si>
    <t>Αξίες (€)</t>
  </si>
  <si>
    <t>0808'</t>
  </si>
  <si>
    <t>Μήλα, αχλάδια και κυδώνια, νωπά</t>
  </si>
  <si>
    <t>1101'</t>
  </si>
  <si>
    <t>Αλεύρια σιταριού ή σμιγαδιού</t>
  </si>
  <si>
    <t>2008'</t>
  </si>
  <si>
    <t>Καρποί και φρούτα και άλλα βρώσιμα μέρη φυτών, παρασκευασμένα ή διατηρημένα, με ή χωρίς προσθήκη ζάχαρης ή άλλων γλυκαντικών ή αλκοόλης</t>
  </si>
  <si>
    <t>1507'</t>
  </si>
  <si>
    <t>Σογιέλαιο και τα κλάσματά του, έστω και εξευγενισμένα, αλλά χημικώς μη μετασχηματισμένα</t>
  </si>
  <si>
    <t>0809'</t>
  </si>
  <si>
    <t>Βερίκοκα, κεράσια, ροδάκινα, στα οποία περιλαμβάνονται και τα brugnons και nectarines, δαμάσκηνα και αγριοδαμάσκηνα, νωπά</t>
  </si>
  <si>
    <t>0810'</t>
  </si>
  <si>
    <t>Φράουλες, σμέουρα, βατόμουρα, φραγκοστάφυλα κάθε είδους, λαγοκέρασα και άλλοι καρποί και φρούτα βρώσιμα, νωπά</t>
  </si>
  <si>
    <t>0301'</t>
  </si>
  <si>
    <t>Ψάρια ζωντανά</t>
  </si>
  <si>
    <t>1301'</t>
  </si>
  <si>
    <t>Γομολάκκα καθώς και φυσικά κόμμεα, ρητίνες, κομμεορητίνες, βάλσαμα, και άλλες ελαιορητίνες</t>
  </si>
  <si>
    <t>2306'</t>
  </si>
  <si>
    <t>Πίτες και άλλα στερεά υπολείμματα, έστω και σπασμένα ή συσσωματωμένα με μορφή σβόλων, από την εξαγωγή φυτικών λιπών ή λαδιών (εκτός από σογιέλαιου και αραχιδέλαιου)</t>
  </si>
  <si>
    <t>1806'</t>
  </si>
  <si>
    <t>Σοκολάτα και άλλα παρασκευάσματα διατροφής που περιέχουν κακάο</t>
  </si>
  <si>
    <t>2007'</t>
  </si>
  <si>
    <t>Γλυκά κουταλιού, ζελέδες, μαρμελάδες, πολτοί και πάστες καρπών και φρούτων, που παίρνονται από βράσιμο, με ή χωρίς προσθήκη ζάχαρης ή άλλων γλυκαντικών</t>
  </si>
  <si>
    <t>2005'</t>
  </si>
  <si>
    <t>Λαχανικά παρασκευασμένα ή διατηρημένα χωρίς ξίδι, μη κατεψυγμένα (εκτός από τα διατηρημένα με ζάχαρη και εκτός από ντομάτες, μανιτάρια και τρούφες)</t>
  </si>
  <si>
    <t>1509'</t>
  </si>
  <si>
    <t>Ελαιόλαδο και τα κλάσματά του, που λαμβάνονται αποκλειστικά από ελιές με τη χρήση μηχανικών ή φυσικών μέσων υπό συνθήκες που δεν προκαλούν αλλοίωση του ελαίου, έστω και εξευγενισμένα, αλλά χημικώς μη μετασχηματισμένα</t>
  </si>
  <si>
    <t>2106'</t>
  </si>
  <si>
    <t>Παρασκευάσματα διατροφής π.δ.κ.α.</t>
  </si>
  <si>
    <t>1905'</t>
  </si>
  <si>
    <t>Προϊόντα αρτοποιίας, ζαχαροπλαστικής ή μπισκοτοποιίας, έστω και με προσθήκη κακάου, όστιες, κάψουλες κενές των τύπων που χρησιμοποιούνται για φάρμακα, αζυμοσφραγίδες, ξεραμένες ζύμες από αλεύρι ή άμυλο κάθε είδους σε φύλλα και παρόμοια προϊόντα</t>
  </si>
  <si>
    <t>1901'</t>
  </si>
  <si>
    <t>Εκχυλίσματα βύνης, καθώς και παρασκευάσματα διατροφής από αλεύρια, σιμιγδάλια, άμυλα κάθε είδους ή εκχυλίσματα βύνης, που δεν περιέχουν σκόνη κακάου ή περιέχουν σε αναλογία &lt; 40% κατά βάρος υπολογιζόμενο με βάση την πλήρη απολίπανση, π.δ.κ.α.</t>
  </si>
  <si>
    <t>2001'</t>
  </si>
  <si>
    <t>Λαχανικά, καρποί και φρούτα και άλλα βρώσιμα μέρη φυτών, παρασκευασμένα ή διατηρημένα με ξίδι ή οξικό οξύ</t>
  </si>
  <si>
    <t>0406'</t>
  </si>
  <si>
    <t>Τυριά και πηγμένο γάλα για τυρί</t>
  </si>
  <si>
    <t>2309'</t>
  </si>
  <si>
    <t>Παρασκευάσματα των τύπων που χρησιμοποιούνται για τη διατροφή των ζώων</t>
  </si>
  <si>
    <t>0710'</t>
  </si>
  <si>
    <t>Λαχανικά, άβραστα ή βρασμένα στο νερό ή στον ατμό, κατεψυγμένα</t>
  </si>
  <si>
    <t>1510'</t>
  </si>
  <si>
    <t>0409'</t>
  </si>
  <si>
    <t>Μέλι φυσικό</t>
  </si>
  <si>
    <t>0511'</t>
  </si>
  <si>
    <t>Προϊόντα ζωϊκής προέλευσης, π.δ.κ.α.. Ζώα μη ζωντανά όλων των ειδών, ακατάλληλα για τη διατροφή του ανθρώπου</t>
  </si>
  <si>
    <t>1704'</t>
  </si>
  <si>
    <t>Ζαχαρώδη προϊόντα χωρίς κακάο, στα οποία περιλαμβάνεται και η λευκή σοκολάτα</t>
  </si>
  <si>
    <t>1211'</t>
  </si>
  <si>
    <t>Φυτά, μέρη φυτών, σπόροι και καρποί των ειδών που χρησιμοποιούνται κυρίως στην αρωματοποιϊα, την ιατρική ή για χρήσεις εντομοκτόνες, παρασιτοκτόνες ή παρόμοιες, νωπά ή ξερά, έστω και κομμένα, σπασμένα ή σε σκόνη</t>
  </si>
  <si>
    <t>0305'</t>
  </si>
  <si>
    <t>1516'</t>
  </si>
  <si>
    <t>Λίπη και λάδια ζωϊκής ή φυτικής προέλευσης και τα κλάσματά τους, μερικώς ή ολικώς υδρογονωμένα, διεστεροποιημένα, επανεστεροποιημένα ή ελαϊδινισμένα (με ισομέρεια λιπαρών οξέων), έστω και εξευγενισμένα</t>
  </si>
  <si>
    <t>2009'</t>
  </si>
  <si>
    <t>Χυμοί φρούτων, στους οποίους περιλαμβάνεται και ο μούστος σταφυλιών, ή λαχανικών, που δεν έχουν υποστεί ζύμωση, χωρίς προσθήκη αλκοόλης, με ή χωρίς προσθήκη ζάχαρης ή άλλων γλυκαντικών</t>
  </si>
  <si>
    <t>0802'</t>
  </si>
  <si>
    <t>Καρποί με κέλυφος, νωποί ή ξεροί, έστω και χωρίς το κέλυφος ή τη φλούδα τους (εκτός από καρύδια κοκοφοινίκων, καρύδια Βραζιλίας και καρύδια ανακαρδιοειδών)</t>
  </si>
  <si>
    <t>2002'</t>
  </si>
  <si>
    <t>Ντομάτες παρασκευασμένες ή διατηρημένες χωρίς ξίδι ή οξικό οξύ</t>
  </si>
  <si>
    <t>1302'</t>
  </si>
  <si>
    <t>Χυμοί και εκχυλίσματα φυτικά, πηκτικές ύλες, πηκτινικές και πηκτικές ενώσεις, άγαρ και άλλα βλεννώδη και πηκτικά φυτικά παράγωγα, έστω και τροποποιημένα</t>
  </si>
  <si>
    <t>1209'</t>
  </si>
  <si>
    <t>2208'</t>
  </si>
  <si>
    <t>Αιθυλική αλκοόλη μη μετουσιωμένη, με κατ' όγκο αλκοολικό τίτλο &lt; 80% vol· αποστάγματα, ηδύποτα (λικέρ) και άλλα οινοπνευματώδη ποτά (εκτός από σύνθετα αλκοολούχαπαρασκευάσματα των τύπων που χρησιμοποιούνται για την παρασκευή ποτών)</t>
  </si>
  <si>
    <t>2006'</t>
  </si>
  <si>
    <t>Λαχανικά, φρούτα, καρποί, φλούδες φρούτων και άλλα μέρη φυτών, ζαχαρόπηκτα στραγγισμένα, με στιλπνή ή κρυσταλλική εμφάνιση</t>
  </si>
  <si>
    <t>0902'</t>
  </si>
  <si>
    <t>Τσάι, έστω και αρωματισμένο</t>
  </si>
  <si>
    <t>2201'</t>
  </si>
  <si>
    <t>Νερά, στα οποία περιλαμβάνονται και τα φυσικά ή τεχνητά μεταλλικά νερά και τα αεριούχα νερά, χωρίς προσθήκη ζάχαρης ή άλλων γλυκαντικών ούτε αρωματισμένα. Πάγος και χιόνι</t>
  </si>
  <si>
    <t>2209'</t>
  </si>
  <si>
    <t>Ξίδια, βρώσιμα, που προέρχονται από ζύμωση και υποκατάστατα ξυδιών που λαμβάνονται από οξικό οξύ</t>
  </si>
  <si>
    <t>1515'</t>
  </si>
  <si>
    <t>0805'</t>
  </si>
  <si>
    <t>Εσπεριδοειδή, νωπά ή ξερά</t>
  </si>
  <si>
    <t>1604'</t>
  </si>
  <si>
    <t>Παρασκευάσματα και κονσέρβες ψαριών, καθώς και χαβιάρι και τα υποκατάστατα αυτού που παρασκευάζονται από αυγά ψαριού</t>
  </si>
  <si>
    <t>0307'</t>
  </si>
  <si>
    <t>1005'</t>
  </si>
  <si>
    <t>Καλαμπόκι</t>
  </si>
  <si>
    <t>2302'</t>
  </si>
  <si>
    <t>Πίτουρα εν γένει και άλλα υπολείμματα, έστω και συσσωματωμένα με μορφή σβόλων, από το κοσκίνισμα, το άλεσμα ή άλλες κατεργασίες των δημητριακών ή οσπριοειδών</t>
  </si>
  <si>
    <t>0408'</t>
  </si>
  <si>
    <t>Αυγά πτηνών χωρίς το τσόφλι τους και κρόκοι αυγών, νωπά, αποξεραμένα, βρασμένα στο νερό ή στον ατμό, μορφοποιημένα, κατεψυγμένα ή αλλιώς διατηρημένα, έστω και με προσθήκη ζάχαρης ή άλλων γλυκαντικών</t>
  </si>
  <si>
    <t>0811'</t>
  </si>
  <si>
    <t>Καρποί και φρούτα, άψητα ή ψημένα στον ατμό ή βρασμένα στο νερό, κατεψυγμένα, έστω και με προσθήκη ζάχαρης ή άλλων γλυκαντικών</t>
  </si>
  <si>
    <t>0713'</t>
  </si>
  <si>
    <t>Όσπρια ξερά, χωρίς λοβό, έστω και ξεφλουδισμένα ή σπασμένα</t>
  </si>
  <si>
    <t>0813'</t>
  </si>
  <si>
    <t>0504'</t>
  </si>
  <si>
    <t>Έντερα, κύστεις και στομάχια ζώων (εκτός ψαριών), ολόκληρα ή σε τεμάχια, νωπά, διατηρημένα με απλή ψύξη, κατεψυγμένα, αλατισμένα ή σε άρμη, αποξηραμένα ή καπνιστά</t>
  </si>
  <si>
    <t>0909'</t>
  </si>
  <si>
    <t>Σπέρματα γλυκάνισου του κοινού, γλυκάνισου του αστεροειδή, μάραθου, κορίανδρου, κύμινου, αγριοκύμινου (κάρου), καθώς και κέδρου (αρκεύθου)</t>
  </si>
  <si>
    <t>2102'</t>
  </si>
  <si>
    <t>Ζύμες, ενεργές ή αδρανείς. Αλλοι αδρανείς μονοκύτταροι μικροοργανισμοί. Σκόνες για το φούσκωμα της ζύμης, παρασκευασμένες (εκτός από μονοκύτταρους μικροοργανισμούς που είναι συσκευασμένοι ως φάρμακα)</t>
  </si>
  <si>
    <t>0904'</t>
  </si>
  <si>
    <t>Πιπέρι του είδους Piper. Πιπέρια του γένους Capsicum ή του γένους Pimenta, αποξεραμένα ή θρυμματισμένα ή σε σκόνη</t>
  </si>
  <si>
    <t>0804'</t>
  </si>
  <si>
    <t>Χουρμάδες, σύκα, ανανάδες, αχλάδια των ποικιλιών avocats και goyaves, μάγγες και μαγγούστες, νωπά ή ξερά</t>
  </si>
  <si>
    <t>0806'</t>
  </si>
  <si>
    <t>Σταφύλια, νωπά ή ξερά</t>
  </si>
  <si>
    <t>2204'</t>
  </si>
  <si>
    <t>Κρασιά από νωπά σταφύλια, στα οποία περιλαμβάνονται και τα εμπλουτισμένα με αλκοόλη κρασιά. Μούστος σταφυλιών, που έχει υποστεί μερική ζύμωση και που έχει αποκτημένο αλκοολικό τίτλο &gt; 0,5% vol ή που έχει πρόσθετο αποκτημένο αλκοολικό τίτλο &gt; 0,5% vol</t>
  </si>
  <si>
    <t>0602'</t>
  </si>
  <si>
    <t>Φυτά ζωντανά στα οποία περιλαμβάνονται και οι ζωντανές ρίζες τους, μοσχεύματα, μπόλια και λευκό (φύτρα) μανιταριών (εκτός από βολβούς, κρεμμύδια, κόνδυλους, ρίζες βολβοειδείς και ριζώματα γενικά, καθώς και εκτός από φυτά και ρίζες κιχωρίου)</t>
  </si>
  <si>
    <t>1605'</t>
  </si>
  <si>
    <t>Μαλακόστρακα, μαλάκια και άλλα ασπόνδυλα υδρόβια, παρασκευασμένα ή διατηρημένα</t>
  </si>
  <si>
    <t>Μεταβολή 2017/18 (αξίες %)</t>
  </si>
  <si>
    <t>Μεταβολή 2014/18 (αξίες %)</t>
  </si>
  <si>
    <t>1207'</t>
  </si>
  <si>
    <t>Σπέρματα και ελαιώδεις καρποί, έστω και σπασμένα (εκτός από βρώσιμους καρπούς με κέλυφος, ελιές, κουκιά σόγιας, αράπικα φυστίκια, κοπρά, σπέρματα λιναριού, σπέρματα αγριογογγύλης ή αγριοκράμβης και σπέρματα ηλιοτρόπιου)</t>
  </si>
  <si>
    <t>2101'</t>
  </si>
  <si>
    <t>1006'</t>
  </si>
  <si>
    <t>Ρύζι</t>
  </si>
  <si>
    <t>0910'</t>
  </si>
  <si>
    <t>1103'</t>
  </si>
  <si>
    <t>Πλιγούρια, σιμιγδάλια και συσσωματώματα με μορφή σβόλων από δημητριακά</t>
  </si>
  <si>
    <t>2103'</t>
  </si>
  <si>
    <t>Παρασκευάσματα για σάλτσες και σάλτσες παρασκευασμένες. Αρτύματα και καρυκεύματα, σύνθετα. Αλεύρι από σινάπι, έστω και παρασκευασμένο, και μουστάρδα</t>
  </si>
  <si>
    <t>0403'</t>
  </si>
  <si>
    <t>Βουτυρόγαλα, πηγμένο γάλα και πηγμένη κρέμα, γιαούρτι, κεφίρ και άλλα γάλατα και κρέμες που έχουν υποστεί ζύμωση ή έχουν καταστεί όξινα, έστω και συμπυκνωμένα ή αρωματισμένα, έστω και με προσθήκη ζάχαρης, άλλων γλυκαντικών, φρούτων, καρυδιών ή κακάου</t>
  </si>
  <si>
    <t>1602'</t>
  </si>
  <si>
    <t>Παρασκευάσματα και κονσέρβες κρεάτων, παραπροϊόντων σφαγίων ή αίματος (εκτός από λουκάνικα, σαλάμια και παρόμοια προϊόντα, καθώς και εκτός από εκχυλίσματα και χυμούς κρέατος)</t>
  </si>
  <si>
    <t>Μεταβολή 2017/18 (ποσότητες %)</t>
  </si>
  <si>
    <t>Μεταβολή 2014/18 (ποσότητες %)</t>
  </si>
  <si>
    <t>Λαχανικά παρασκευασμένα ή διατηρημένα χωρίς ξίδι, μη κατεψυγμένα</t>
  </si>
  <si>
    <t>Καρποί και φρούτα και άλλα βρώσιμα μέρη φυτών, παρασκευασμένα ή διατηρημένα, με ή χωρίς προσθήκη ζάχαρης ή άλλων γλυκαντικών ή αλκοόλης (εκτός από εκείνα που είναι παρασκευασμένα ή διατηρημένα με ξίδι, διατηρημένα με ζάχαρη)</t>
  </si>
  <si>
    <t>Φράουλες, σμέουρα, βατόμουρα, φραγκοστάφυλα κάθε είδους, λαγοκέρασα και άλλοι καρποί και φρούτα βρώσιμα, νωπά (εκτός από καρπούς με κέλυφος, μπανάνες, χουρμάδες, σύκα, ανανάδες, καρποί αβοκάντο, γκουάβες, καρποί μάγγο, μαγγούστες, καρποί παπάγιας κ.α.)</t>
  </si>
  <si>
    <t>Εκχυλίσματα, αποστάγματα και συμπυκνώματα καφέ, τσαγιού ή ματέ και παρασκευάσματα με βάση τα προϊόντα αυτά ή με βάση τον καφέ, το τσάϊ ή το ματέ. Ρίζες κιχωρίου φρυγμένες και άλλα φρυγμένα υποκατάστατα του καφέ και τα εκχυλίσματα, αποστάγματα</t>
  </si>
  <si>
    <t>Ζιγγίβερι, κρόκος (ζαφορά), curcuma, θυμάρι, φύλλα δάφνης, curry και άλλα μπαχαρικά (εκτός από πιπέρι του είδους piper, πιπέρια του γένους Capsicum ή του γένους Pimenta, βανίλια, κανέλα, άνθη κανελόδενδρου, γαρίφαλα (καρποί, άνθη και μίσχοι), μοσχοκάρυδα</t>
  </si>
  <si>
    <t>Σπέρματα, καρποί και σπόροι για σπορά (εκτός από όσπρια και γλυκό καλαμπόκι, καφέ, τσάϊ, ματέ και μπαχαρικά, δημητριακά, σπέρματα και ελαιώδεις καρπούς, καθώς και εκτός από σπόρους και καρπούς των ειδών που χρησιμοποιούνται κυρίως στην αρωματοποιία</t>
  </si>
  <si>
    <t>Λάδια και τα κλάσματά τους, που λαμβάνονται αποκλειστικά από ελιές και με μεθόδους άλλες από αυτές που αναφέρονται στην κλάση 1509, έστω και εξευγενισμένα, αλλά χημικώς μη μετασχηματισμένα, στα οποία περιλαμβάνονται και μείγματα από αυτά τα λάδια</t>
  </si>
  <si>
    <t>Ψάρια, κατάλληλα για τη διατροφή του ανθρώπου, αποξεραμένα, αλατισμένα ή σε άρμη. Ψάρια, κατάλληλα για τη διατροφή του ανθρώπου, καπνιστά, έστω και ψημένα πριν ή κατά τη διάρκεια του καπνίσματος. Αλεύρια, σκόνες και συσσωματωμένα προϊόντα</t>
  </si>
  <si>
    <t>Μαλάκια, κατάλληλα για τη διατροφή του ανθρώπου, έστω και χωρίς το όστρακό τους, ζωντανά, νωπά, διατηρημένα σε απλή ψύξη, κατεψυγμένα, αποξεραμένα, αλατισμένα ή σε άρμη, και άλλα ασπόνδυλα υδρόβια, εκτός των μαλακοστράκων και των μαλακίων</t>
  </si>
  <si>
    <t>Λίπη και λάδια φυτικά, στα οποία περιλαμβάνεται και το λάδι jojoba, και τα κλάσματά τους, σταθερά,έστω και εξευγενισμένα, αλλά χημικώς μη μετασχηματισμένα (εκτός από σογιέλαιο, αραχιδέλαιο, ελαιόλαδο, φοινικέλαιο και λάδι ηλιοτρόπιου, κνήκου κλπ.</t>
  </si>
  <si>
    <t>Βερίκοκα, δαμάσκηνα, μήλα, ροδάκινα, αχλάδια, καρποί παπάγιας, καρποί οξυφοίνικα και άλλοι καρποί και φρούτα βρώσιμα, αποξεραμένα, καθώς και μείγματα βρώσιμων, αποξεραμένων καρπών και φρούτων ή καρπών με κέλυφος</t>
  </si>
  <si>
    <t>Πηγή: ΕΛ.ΣΤΑΤ. Τα στοιχεία του 2018 είναι προσωρινά.</t>
  </si>
  <si>
    <t>(ΚΑΤΑ 4ΨΗΦΙΟΥΣ ΚΩΔΙΚΟΥΣ ΔΑΣΜΟΛΟΓΙΟΥ) - ΜΕΡΙΔΙΑ ΣΕ ΑΞΙΕΣ</t>
  </si>
  <si>
    <t>ΑΞΙΕΣ ($)</t>
  </si>
  <si>
    <t>ΠΟΣΟΤΗΤΕΣ (ΚΙΛΑ)</t>
  </si>
  <si>
    <t>ΜΕΣΗ ΤΙΜΗ ($)</t>
  </si>
  <si>
    <t>ΜΕΡΙΔΙΟ (%)</t>
  </si>
  <si>
    <t>ΣΥΝΟΛΟ ΑΙΓΥΠΤΙΑΚΩΝ ΕΙΣΑΓΩΓΩΝ</t>
  </si>
  <si>
    <t>Ιταλία</t>
  </si>
  <si>
    <t>Ελλάδα</t>
  </si>
  <si>
    <t>Πολωνία</t>
  </si>
  <si>
    <t>Λίβανος</t>
  </si>
  <si>
    <t>Συρία</t>
  </si>
  <si>
    <t>Αυστρία</t>
  </si>
  <si>
    <t>Γαλλία</t>
  </si>
  <si>
    <t>Τσεχία</t>
  </si>
  <si>
    <t>Κροατία</t>
  </si>
  <si>
    <t>Τουρκία</t>
  </si>
  <si>
    <t>Ισπανία</t>
  </si>
  <si>
    <t>Λοιπές</t>
  </si>
  <si>
    <t>ΗΑΕ</t>
  </si>
  <si>
    <t>Ουκρανία</t>
  </si>
  <si>
    <t>Ταϊλάνδη</t>
  </si>
  <si>
    <t>ΗΠΑ</t>
  </si>
  <si>
    <t>Βέλγιο</t>
  </si>
  <si>
    <t>Γερμανία</t>
  </si>
  <si>
    <t>Ινδία</t>
  </si>
  <si>
    <t>Ολλανδία</t>
  </si>
  <si>
    <t>Ρωσία</t>
  </si>
  <si>
    <t>Σ. Αραβία</t>
  </si>
  <si>
    <t>Βραζιλία</t>
  </si>
  <si>
    <t>Ν. Αφρική</t>
  </si>
  <si>
    <t>Ινδονησία</t>
  </si>
  <si>
    <t>Σομαλία</t>
  </si>
  <si>
    <t>Βρετανία</t>
  </si>
  <si>
    <t>Βουλγαρία</t>
  </si>
  <si>
    <t>Ελβετία</t>
  </si>
  <si>
    <t>Κίνα</t>
  </si>
  <si>
    <t>Τυνησία</t>
  </si>
  <si>
    <t>Μαρόκο</t>
  </si>
  <si>
    <t>Ιρλανδία</t>
  </si>
  <si>
    <t>Δανία</t>
  </si>
  <si>
    <t>…………………..</t>
  </si>
  <si>
    <t>Ν. Ζηλανδία</t>
  </si>
  <si>
    <t>……………………</t>
  </si>
  <si>
    <t>………………………………</t>
  </si>
  <si>
    <t>…………………</t>
  </si>
  <si>
    <t>Σλοβενία</t>
  </si>
  <si>
    <t xml:space="preserve">ΑΝΑΛΥΣΗ ΑΝΤΑΓΩΝΙΣΜΟΥ ΓΙΑ 18 ΚΥΡΙΕΣ ΚΑΤΗΓΟΡΙΕΣ ΕΛΛΗΝΙΚΩΝ ΕΞΑΓΩΓΩΝ ΤΡΟΦΙΜΩΝ ΠΡΟΣ ΑΙΓΥΠΤΟ 2018 / 2017 </t>
  </si>
  <si>
    <t>Μαλαισία</t>
  </si>
  <si>
    <t>Χιλή</t>
  </si>
  <si>
    <t>Περού</t>
  </si>
  <si>
    <t>Ισημερινός</t>
  </si>
  <si>
    <t>Χυμοί φρούτων, στους οποίους περιλαμβάνεται και ο μούστος σταφυλιών, ή λαχανικών, που δεν έχουν υποστεί ζύμωση, με ή χωρίς προσθήκη ζάχαρης ή άλλων γλυκαντικών</t>
  </si>
  <si>
    <t>Καρποί με κέλυφος, νωποί ή ξεροί, έστω και χωρίς το κέλυφος ή τη φλούδα τους</t>
  </si>
  <si>
    <t>Ιράν</t>
  </si>
  <si>
    <t>Ιορδανία</t>
  </si>
  <si>
    <t>Εκχυλίσματα βύνης, καθώς και παρασκευάσματα διατροφής από αλεύρια, σιμιγδάλια, άμυλα κάθε είδους ή εκχυλίσματα βύνης</t>
  </si>
  <si>
    <t>Αυστραλία</t>
  </si>
  <si>
    <t>Εκχυλίσματα, αποστάγματα και συμπυκνώματα καφέ, τσαγιού ή ματέ και παρασκευάσματα με βάση τα προϊόντα αυτά ή με βάση τον καφέ, το τσάϊ ή το ματέ</t>
  </si>
  <si>
    <t>Ν. Κορέα</t>
  </si>
  <si>
    <t>Μεξικό</t>
  </si>
  <si>
    <t>Προϊόντα αρτοποιίας, ζαχαροπλαστικής ή μπισκοτοποιίας, έστω και με προσθήκη κακάου</t>
  </si>
  <si>
    <t>HAE</t>
  </si>
  <si>
    <t>Ομάν</t>
  </si>
  <si>
    <t>………………..</t>
  </si>
  <si>
    <t>………………………</t>
  </si>
  <si>
    <t>……………………….</t>
  </si>
  <si>
    <t>Σημαντικότερες 4ψηφιες κατηγορίες δασμολογίου ελληνικών εξαγωγών αγροτικών προϊόντων προς Αίγυπτο, 2014-2018 (πλην προϊόντων καπνού)</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</si>
</sst>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Calibri"/>
      <family val="2"/>
      <charset val="161"/>
    </font>
    <font>
      <sz val="11"/>
      <color indexed="8"/>
      <name val="Calibri"/>
      <family val="2"/>
      <charset val="161"/>
    </font>
    <font>
      <sz val="10"/>
      <color theme="1"/>
      <name val="Calibri"/>
      <family val="2"/>
      <charset val="161"/>
      <scheme val="minor"/>
    </font>
    <font>
      <sz val="9"/>
      <color indexed="64"/>
      <name val="Arial Narrow "/>
      <charset val="161"/>
    </font>
    <font>
      <b/>
      <i/>
      <sz val="14"/>
      <color theme="1"/>
      <name val="Calibri"/>
      <family val="2"/>
      <charset val="161"/>
      <scheme val="minor"/>
    </font>
    <font>
      <sz val="14"/>
      <color theme="1"/>
      <name val="Calibri"/>
      <family val="2"/>
      <charset val="161"/>
      <scheme val="minor"/>
    </font>
    <font>
      <b/>
      <sz val="12"/>
      <color rgb="FF000000"/>
      <name val="Calibri"/>
      <family val="2"/>
      <charset val="161"/>
    </font>
    <font>
      <b/>
      <sz val="11"/>
      <color theme="1"/>
      <name val="Calibri"/>
      <family val="2"/>
      <scheme val="minor"/>
    </font>
  </fonts>
  <fills count="2">
    <fill>
      <patternFill patternType="none"/>
    </fill>
    <fill>
      <patternFill patternType="gray125"/>
    </fill>
  </fills>
  <borders count="11">
    <border>
      <left/>
      <right/>
      <top/>
      <bottom/>
      <diagonal/>
    </border>
    <border>
      <left style="thick">
        <color auto="1"/>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cellStyleXfs>
  <cellXfs count="50">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3" fontId="0" fillId="0" borderId="0" xfId="0" applyNumberFormat="1"/>
    <xf numFmtId="0" fontId="2" fillId="0" borderId="0" xfId="0" applyFont="1" applyAlignment="1">
      <alignment horizontal="center" wrapText="1"/>
    </xf>
    <xf numFmtId="164" fontId="0" fillId="0" borderId="0" xfId="1" applyNumberFormat="1" applyFont="1"/>
    <xf numFmtId="0" fontId="2" fillId="0" borderId="0" xfId="0" applyFont="1" applyAlignment="1">
      <alignment horizontal="center"/>
    </xf>
    <xf numFmtId="0" fontId="5" fillId="0" borderId="0" xfId="0" applyFont="1"/>
    <xf numFmtId="0" fontId="5" fillId="0" borderId="2" xfId="0" applyFont="1" applyBorder="1"/>
    <xf numFmtId="0" fontId="5" fillId="0" borderId="1" xfId="0" applyFont="1" applyBorder="1"/>
    <xf numFmtId="0" fontId="2" fillId="0" borderId="0" xfId="0" applyFont="1" applyAlignment="1">
      <alignment horizontal="center"/>
    </xf>
    <xf numFmtId="0" fontId="5" fillId="0" borderId="4" xfId="0" applyFont="1" applyBorder="1"/>
    <xf numFmtId="0" fontId="5" fillId="0" borderId="3" xfId="0" applyFont="1" applyBorder="1"/>
    <xf numFmtId="0" fontId="5" fillId="0" borderId="6" xfId="0" applyFont="1" applyBorder="1"/>
    <xf numFmtId="0" fontId="5" fillId="0" borderId="0" xfId="0" applyFont="1" applyBorder="1"/>
    <xf numFmtId="0" fontId="5" fillId="0" borderId="8" xfId="0" applyFont="1" applyBorder="1"/>
    <xf numFmtId="0" fontId="5" fillId="0" borderId="9" xfId="0" applyFont="1" applyBorder="1"/>
    <xf numFmtId="0" fontId="5" fillId="0" borderId="7" xfId="0" applyFont="1" applyBorder="1" applyAlignment="1">
      <alignment horizontal="center" wrapText="1"/>
    </xf>
    <xf numFmtId="0" fontId="5" fillId="0" borderId="7" xfId="0" applyFont="1" applyBorder="1" applyAlignment="1">
      <alignment horizontal="center"/>
    </xf>
    <xf numFmtId="0" fontId="5" fillId="0" borderId="7" xfId="0" applyFont="1" applyBorder="1"/>
    <xf numFmtId="164" fontId="5" fillId="0" borderId="7" xfId="1" applyNumberFormat="1" applyFont="1" applyFill="1" applyBorder="1"/>
    <xf numFmtId="0" fontId="5" fillId="0" borderId="7" xfId="0" applyFont="1" applyBorder="1" applyAlignment="1">
      <alignment wrapText="1"/>
    </xf>
    <xf numFmtId="49" fontId="6" fillId="0" borderId="7" xfId="0" quotePrefix="1" applyNumberFormat="1" applyFont="1" applyBorder="1" applyAlignment="1">
      <alignment horizontal="center"/>
    </xf>
    <xf numFmtId="49" fontId="6" fillId="0" borderId="7" xfId="0" applyNumberFormat="1" applyFont="1" applyBorder="1" applyAlignment="1">
      <alignment wrapText="1"/>
    </xf>
    <xf numFmtId="3" fontId="6" fillId="0" borderId="7" xfId="0" applyNumberFormat="1" applyFont="1" applyBorder="1" applyAlignment="1">
      <alignment horizontal="center"/>
    </xf>
    <xf numFmtId="0" fontId="7" fillId="0" borderId="7" xfId="0" applyFont="1" applyBorder="1"/>
    <xf numFmtId="0" fontId="8" fillId="0" borderId="7" xfId="0" applyFont="1" applyBorder="1"/>
    <xf numFmtId="0" fontId="7" fillId="0" borderId="0" xfId="0" applyFont="1"/>
    <xf numFmtId="0" fontId="8" fillId="0" borderId="0" xfId="0" applyFont="1"/>
    <xf numFmtId="0" fontId="9" fillId="0" borderId="5" xfId="0" quotePrefix="1" applyFont="1" applyBorder="1" applyAlignment="1">
      <alignment wrapText="1"/>
    </xf>
    <xf numFmtId="0" fontId="9" fillId="0" borderId="10" xfId="0" applyFont="1" applyBorder="1" applyAlignment="1">
      <alignment wrapText="1"/>
    </xf>
    <xf numFmtId="3" fontId="2" fillId="0" borderId="0" xfId="0" applyNumberFormat="1" applyFont="1"/>
    <xf numFmtId="2" fontId="2" fillId="0" borderId="0" xfId="0" applyNumberFormat="1" applyFont="1"/>
    <xf numFmtId="164" fontId="2" fillId="0" borderId="0" xfId="1" applyNumberFormat="1" applyFont="1"/>
    <xf numFmtId="2" fontId="0" fillId="0" borderId="0" xfId="0" applyNumberFormat="1"/>
    <xf numFmtId="0" fontId="0" fillId="0" borderId="0" xfId="0" applyFont="1"/>
    <xf numFmtId="3" fontId="0" fillId="0" borderId="0" xfId="0" applyNumberFormat="1" applyFont="1"/>
    <xf numFmtId="2" fontId="0" fillId="0" borderId="0" xfId="0" applyNumberFormat="1" applyFont="1"/>
    <xf numFmtId="10" fontId="2" fillId="0" borderId="0" xfId="1" applyNumberFormat="1" applyFont="1"/>
    <xf numFmtId="164" fontId="1" fillId="0" borderId="0" xfId="1" applyNumberFormat="1" applyFont="1"/>
    <xf numFmtId="0" fontId="9" fillId="0" borderId="0" xfId="0" quotePrefix="1" applyFont="1" applyBorder="1" applyAlignment="1">
      <alignment wrapText="1"/>
    </xf>
    <xf numFmtId="3" fontId="10" fillId="0" borderId="0" xfId="0" applyNumberFormat="1" applyFont="1"/>
    <xf numFmtId="2" fontId="10" fillId="0" borderId="0" xfId="0" applyNumberFormat="1" applyFont="1"/>
    <xf numFmtId="0" fontId="0" fillId="0" borderId="0" xfId="0" applyAlignment="1"/>
    <xf numFmtId="0" fontId="0" fillId="0" borderId="0" xfId="0" applyFill="1" applyBorder="1" applyAlignment="1"/>
    <xf numFmtId="0" fontId="2" fillId="0" borderId="0" xfId="0" applyFont="1" applyAlignment="1">
      <alignment horizontal="center"/>
    </xf>
    <xf numFmtId="0" fontId="2" fillId="0" borderId="0" xfId="0" applyFont="1" applyFill="1" applyBorder="1" applyAlignment="1">
      <alignment horizontal="center"/>
    </xf>
    <xf numFmtId="0" fontId="5" fillId="0" borderId="7" xfId="0" applyFont="1" applyBorder="1" applyAlignment="1">
      <alignment horizontal="center"/>
    </xf>
    <xf numFmtId="0" fontId="5" fillId="0" borderId="7" xfId="0" applyFont="1" applyFill="1" applyBorder="1" applyAlignment="1">
      <alignment horizontal="center"/>
    </xf>
  </cellXfs>
  <cellStyles count="3">
    <cellStyle name="Normal" xfId="0" builtinId="0"/>
    <cellStyle name="Percent" xfId="1" builtinId="5"/>
    <cellStyle name="Βασικό_Φύλλο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2017-2018'!$B$6:$B$17</c:f>
              <c:strCache>
                <c:ptCount val="12"/>
                <c:pt idx="0">
                  <c:v>Πολωνία</c:v>
                </c:pt>
                <c:pt idx="1">
                  <c:v>Ελλάδα</c:v>
                </c:pt>
                <c:pt idx="2">
                  <c:v>Ιταλία</c:v>
                </c:pt>
                <c:pt idx="3">
                  <c:v>Λίβανος</c:v>
                </c:pt>
                <c:pt idx="4">
                  <c:v>Συρία</c:v>
                </c:pt>
                <c:pt idx="5">
                  <c:v>Γαλλία</c:v>
                </c:pt>
                <c:pt idx="6">
                  <c:v>Αυστρία</c:v>
                </c:pt>
                <c:pt idx="7">
                  <c:v>Τσεχία</c:v>
                </c:pt>
                <c:pt idx="8">
                  <c:v>Κροατία</c:v>
                </c:pt>
                <c:pt idx="9">
                  <c:v>Τουρκία</c:v>
                </c:pt>
                <c:pt idx="10">
                  <c:v>Σλοβενία</c:v>
                </c:pt>
                <c:pt idx="11">
                  <c:v>Λοιπές</c:v>
                </c:pt>
              </c:strCache>
            </c:strRef>
          </c:cat>
          <c:val>
            <c:numRef>
              <c:f>'ΑΝΑΛΥΣΗ ΑΝΤΑΓΩΝΙΣΜΟΥ 2017-2018'!$F$6:$F$17</c:f>
              <c:numCache>
                <c:formatCode>0.0%</c:formatCode>
                <c:ptCount val="12"/>
                <c:pt idx="0">
                  <c:v>0.30773610390740319</c:v>
                </c:pt>
                <c:pt idx="1">
                  <c:v>0.20679455444614978</c:v>
                </c:pt>
                <c:pt idx="2">
                  <c:v>0.17862947044002586</c:v>
                </c:pt>
                <c:pt idx="3">
                  <c:v>0.14173685480459672</c:v>
                </c:pt>
                <c:pt idx="4">
                  <c:v>0.10246103201589515</c:v>
                </c:pt>
                <c:pt idx="5">
                  <c:v>1.4515260819058615E-2</c:v>
                </c:pt>
                <c:pt idx="6">
                  <c:v>1.2167987834862828E-2</c:v>
                </c:pt>
                <c:pt idx="7">
                  <c:v>1.0416547385737808E-2</c:v>
                </c:pt>
                <c:pt idx="8">
                  <c:v>7.0267969677148424E-3</c:v>
                </c:pt>
                <c:pt idx="9">
                  <c:v>5.8439122916552275E-3</c:v>
                </c:pt>
                <c:pt idx="10">
                  <c:v>4.6516103244942436E-3</c:v>
                </c:pt>
                <c:pt idx="11">
                  <c:v>8.0198687624057387E-3</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2017-2018'!$B$61:$B$71,'ΑΝΑΛΥΣΗ ΑΝΤΑΓΩΝΙΣΜΟΥ 2017-2018'!$B$73:$B$74)</c:f>
              <c:strCache>
                <c:ptCount val="13"/>
                <c:pt idx="0">
                  <c:v>Ιρλανδία</c:v>
                </c:pt>
                <c:pt idx="1">
                  <c:v>Ολλανδία</c:v>
                </c:pt>
                <c:pt idx="2">
                  <c:v>Γερμανία</c:v>
                </c:pt>
                <c:pt idx="3">
                  <c:v>Ταϊλάνδη</c:v>
                </c:pt>
                <c:pt idx="4">
                  <c:v>Βρετανία</c:v>
                </c:pt>
                <c:pt idx="5">
                  <c:v>Δανία</c:v>
                </c:pt>
                <c:pt idx="6">
                  <c:v>Ινδονησία</c:v>
                </c:pt>
                <c:pt idx="7">
                  <c:v>ΗΠΑ</c:v>
                </c:pt>
                <c:pt idx="8">
                  <c:v>Κίνα</c:v>
                </c:pt>
                <c:pt idx="9">
                  <c:v>Γαλλία</c:v>
                </c:pt>
                <c:pt idx="10">
                  <c:v>Μαλαισία</c:v>
                </c:pt>
                <c:pt idx="11">
                  <c:v>Ελλάδα</c:v>
                </c:pt>
                <c:pt idx="12">
                  <c:v>Λοιπές</c:v>
                </c:pt>
              </c:strCache>
            </c:strRef>
          </c:cat>
          <c:val>
            <c:numRef>
              <c:f>('ΑΝΑΛΥΣΗ ΑΝΤΑΓΩΝΙΣΜΟΥ 2017-2018'!$F$61:$F$71,'ΑΝΑΛΥΣΗ ΑΝΤΑΓΩΝΙΣΜΟΥ 2017-2018'!$F$73:$F$74)</c:f>
              <c:numCache>
                <c:formatCode>0.0%</c:formatCode>
                <c:ptCount val="13"/>
                <c:pt idx="0">
                  <c:v>0.34184319130172636</c:v>
                </c:pt>
                <c:pt idx="1">
                  <c:v>7.0808788045950102E-2</c:v>
                </c:pt>
                <c:pt idx="2">
                  <c:v>6.8450353218113033E-2</c:v>
                </c:pt>
                <c:pt idx="3">
                  <c:v>6.7558020949276626E-2</c:v>
                </c:pt>
                <c:pt idx="4">
                  <c:v>6.7045715490189062E-2</c:v>
                </c:pt>
                <c:pt idx="5">
                  <c:v>5.9529700953205401E-2</c:v>
                </c:pt>
                <c:pt idx="6">
                  <c:v>5.7030219669183833E-2</c:v>
                </c:pt>
                <c:pt idx="7">
                  <c:v>3.9209206349497414E-2</c:v>
                </c:pt>
                <c:pt idx="8">
                  <c:v>3.5843079965609953E-2</c:v>
                </c:pt>
                <c:pt idx="9">
                  <c:v>2.1440619504573519E-2</c:v>
                </c:pt>
                <c:pt idx="10">
                  <c:v>1.9747746389313179E-2</c:v>
                </c:pt>
                <c:pt idx="11" formatCode="0.00%">
                  <c:v>7.6520407974770238E-4</c:v>
                </c:pt>
                <c:pt idx="12">
                  <c:v>0.15072815408361381</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rtl="0">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2017-2018'!$B$80:$B$87</c:f>
              <c:strCache>
                <c:ptCount val="7"/>
                <c:pt idx="0">
                  <c:v>Ιταλία</c:v>
                </c:pt>
                <c:pt idx="1">
                  <c:v>Ελλάδα</c:v>
                </c:pt>
                <c:pt idx="2">
                  <c:v>Τουρκία</c:v>
                </c:pt>
                <c:pt idx="3">
                  <c:v>Ν. Αφρική</c:v>
                </c:pt>
                <c:pt idx="4">
                  <c:v>Χιλή</c:v>
                </c:pt>
                <c:pt idx="5">
                  <c:v>Περού</c:v>
                </c:pt>
                <c:pt idx="6">
                  <c:v>Λοιπές</c:v>
                </c:pt>
              </c:strCache>
            </c:strRef>
          </c:cat>
          <c:val>
            <c:numRef>
              <c:f>'ΑΝΑΛΥΣΗ ΑΝΤΑΓΩΝΙΣΜΟΥ 2017-2018'!$F$80:$F$87</c:f>
              <c:numCache>
                <c:formatCode>0.0%</c:formatCode>
                <c:ptCount val="7"/>
                <c:pt idx="0">
                  <c:v>0.51335405561256653</c:v>
                </c:pt>
                <c:pt idx="1">
                  <c:v>0.3207033419233653</c:v>
                </c:pt>
                <c:pt idx="2">
                  <c:v>5.0924036223149755E-2</c:v>
                </c:pt>
                <c:pt idx="3">
                  <c:v>2.1638275629985437E-2</c:v>
                </c:pt>
                <c:pt idx="4">
                  <c:v>1.8966899373789228E-2</c:v>
                </c:pt>
                <c:pt idx="5">
                  <c:v>1.8848381243874165E-2</c:v>
                </c:pt>
                <c:pt idx="6">
                  <c:v>3.145075574367754E-2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dLbl>
              <c:idx val="11"/>
              <c:delete val="1"/>
            </c:dLbl>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2017-2018'!$B$94:$B$108</c:f>
              <c:strCache>
                <c:ptCount val="14"/>
                <c:pt idx="0">
                  <c:v>ΗΑΕ</c:v>
                </c:pt>
                <c:pt idx="1">
                  <c:v>Ιταλία</c:v>
                </c:pt>
                <c:pt idx="2">
                  <c:v>Πολωνία</c:v>
                </c:pt>
                <c:pt idx="3">
                  <c:v>Γερμανία</c:v>
                </c:pt>
                <c:pt idx="4">
                  <c:v>Ρωσία</c:v>
                </c:pt>
                <c:pt idx="5">
                  <c:v>Βέλγιο</c:v>
                </c:pt>
                <c:pt idx="6">
                  <c:v>Ολλανδία</c:v>
                </c:pt>
                <c:pt idx="7">
                  <c:v>Ινδία</c:v>
                </c:pt>
                <c:pt idx="8">
                  <c:v>Τουρκία</c:v>
                </c:pt>
                <c:pt idx="9">
                  <c:v>Σ. Αραβία</c:v>
                </c:pt>
                <c:pt idx="10">
                  <c:v>Βρετανία</c:v>
                </c:pt>
                <c:pt idx="12">
                  <c:v>Ελλάδα</c:v>
                </c:pt>
                <c:pt idx="13">
                  <c:v>Λοιπές</c:v>
                </c:pt>
              </c:strCache>
            </c:strRef>
          </c:cat>
          <c:val>
            <c:numRef>
              <c:f>'ΑΝΑΛΥΣΗ ΑΝΤΑΓΩΝΙΣΜΟΥ 2017-2018'!$F$94:$F$108</c:f>
              <c:numCache>
                <c:formatCode>0.0%</c:formatCode>
                <c:ptCount val="14"/>
                <c:pt idx="0">
                  <c:v>0.27188601366141751</c:v>
                </c:pt>
                <c:pt idx="1">
                  <c:v>0.14969207898986259</c:v>
                </c:pt>
                <c:pt idx="2">
                  <c:v>7.8302217946026251E-2</c:v>
                </c:pt>
                <c:pt idx="3">
                  <c:v>7.5884220157231022E-2</c:v>
                </c:pt>
                <c:pt idx="4">
                  <c:v>4.8260986085647724E-2</c:v>
                </c:pt>
                <c:pt idx="5">
                  <c:v>4.6972800417921005E-2</c:v>
                </c:pt>
                <c:pt idx="6">
                  <c:v>4.6638897108810265E-2</c:v>
                </c:pt>
                <c:pt idx="7">
                  <c:v>4.3336509253794619E-2</c:v>
                </c:pt>
                <c:pt idx="8">
                  <c:v>3.8551817006732624E-2</c:v>
                </c:pt>
                <c:pt idx="9">
                  <c:v>3.8338686844139817E-2</c:v>
                </c:pt>
                <c:pt idx="10">
                  <c:v>3.528489880128749E-2</c:v>
                </c:pt>
                <c:pt idx="11" formatCode="#,##0">
                  <c:v>0</c:v>
                </c:pt>
                <c:pt idx="12">
                  <c:v>1.4436018795424249E-2</c:v>
                </c:pt>
                <c:pt idx="13">
                  <c:v>9.5464697412295282E-2</c:v>
                </c:pt>
              </c:numCache>
            </c:numRef>
          </c:val>
        </c:ser>
        <c:dLbls>
          <c:showLegendKey val="0"/>
          <c:showVal val="0"/>
          <c:showCatName val="0"/>
          <c:showSerName val="0"/>
          <c:showPercent val="0"/>
          <c:showBubbleSize val="0"/>
          <c:showLeaderLines val="1"/>
        </c:dLbls>
      </c:pie3DChart>
    </c:plotArea>
    <c:legend>
      <c:legendPos val="r"/>
      <c:legendEntry>
        <c:idx val="11"/>
        <c:delete val="1"/>
      </c:legendEntry>
      <c:layout/>
      <c:overlay val="0"/>
      <c:txPr>
        <a:bodyPr/>
        <a:lstStyle/>
        <a:p>
          <a:pPr>
            <a:defRPr sz="1200"/>
          </a:pPr>
          <a:endParaRPr lang="el-GR"/>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2017-2018'!$B$119:$B$130</c:f>
              <c:strCache>
                <c:ptCount val="12"/>
                <c:pt idx="0">
                  <c:v>Συρία</c:v>
                </c:pt>
                <c:pt idx="1">
                  <c:v>Τουρκία</c:v>
                </c:pt>
                <c:pt idx="2">
                  <c:v>Ελλάδα</c:v>
                </c:pt>
                <c:pt idx="3">
                  <c:v>Λίβανος</c:v>
                </c:pt>
                <c:pt idx="4">
                  <c:v>Ισπανία</c:v>
                </c:pt>
                <c:pt idx="5">
                  <c:v>Βέλγιο</c:v>
                </c:pt>
                <c:pt idx="6">
                  <c:v>Ιταλία</c:v>
                </c:pt>
                <c:pt idx="7">
                  <c:v>Ινδία</c:v>
                </c:pt>
                <c:pt idx="8">
                  <c:v>Γαλλία</c:v>
                </c:pt>
                <c:pt idx="9">
                  <c:v>Ισημερινός</c:v>
                </c:pt>
                <c:pt idx="10">
                  <c:v>Ταϊλάνδη</c:v>
                </c:pt>
                <c:pt idx="11">
                  <c:v>Λοιπές</c:v>
                </c:pt>
              </c:strCache>
            </c:strRef>
          </c:cat>
          <c:val>
            <c:numRef>
              <c:f>'ΑΝΑΛΥΣΗ ΑΝΤΑΓΩΝΙΣΜΟΥ 2017-2018'!$F$119:$F$130</c:f>
              <c:numCache>
                <c:formatCode>0.0%</c:formatCode>
                <c:ptCount val="12"/>
                <c:pt idx="0">
                  <c:v>0.3130933201202783</c:v>
                </c:pt>
                <c:pt idx="1">
                  <c:v>0.22415740669318485</c:v>
                </c:pt>
                <c:pt idx="2">
                  <c:v>7.8078258382817733E-2</c:v>
                </c:pt>
                <c:pt idx="3">
                  <c:v>6.242899021517586E-2</c:v>
                </c:pt>
                <c:pt idx="4">
                  <c:v>5.77168709985681E-2</c:v>
                </c:pt>
                <c:pt idx="5">
                  <c:v>5.3111529614343393E-2</c:v>
                </c:pt>
                <c:pt idx="6">
                  <c:v>4.9677797048687661E-2</c:v>
                </c:pt>
                <c:pt idx="7">
                  <c:v>4.5570387307113595E-2</c:v>
                </c:pt>
                <c:pt idx="8">
                  <c:v>2.5139442754450396E-2</c:v>
                </c:pt>
                <c:pt idx="9">
                  <c:v>1.8196525779436073E-2</c:v>
                </c:pt>
                <c:pt idx="10">
                  <c:v>1.5532974645148969E-2</c:v>
                </c:pt>
                <c:pt idx="11">
                  <c:v>5.7296496440795062E-2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2017-2018'!$B$188:$B$197</c:f>
              <c:strCache>
                <c:ptCount val="10"/>
                <c:pt idx="0">
                  <c:v>ΗΑΕ</c:v>
                </c:pt>
                <c:pt idx="1">
                  <c:v>Ισπανία</c:v>
                </c:pt>
                <c:pt idx="2">
                  <c:v>Σ. Αραβία</c:v>
                </c:pt>
                <c:pt idx="3">
                  <c:v>Αυστρία</c:v>
                </c:pt>
                <c:pt idx="4">
                  <c:v>Ιταλία</c:v>
                </c:pt>
                <c:pt idx="5">
                  <c:v>Γερμανία</c:v>
                </c:pt>
                <c:pt idx="6">
                  <c:v>Ολλανδία</c:v>
                </c:pt>
                <c:pt idx="7">
                  <c:v>Ελλάδα</c:v>
                </c:pt>
                <c:pt idx="8">
                  <c:v>Τουρκία</c:v>
                </c:pt>
                <c:pt idx="9">
                  <c:v>Λοιπές</c:v>
                </c:pt>
              </c:strCache>
            </c:strRef>
          </c:cat>
          <c:val>
            <c:numRef>
              <c:f>'ΑΝΑΛΥΣΗ ΑΝΤΑΓΩΝΙΣΜΟΥ 2017-2018'!$F$188:$F$197</c:f>
              <c:numCache>
                <c:formatCode>0.0%</c:formatCode>
                <c:ptCount val="10"/>
                <c:pt idx="0">
                  <c:v>0.2484615873410726</c:v>
                </c:pt>
                <c:pt idx="1">
                  <c:v>0.21316284489096118</c:v>
                </c:pt>
                <c:pt idx="2">
                  <c:v>0.16344536153048086</c:v>
                </c:pt>
                <c:pt idx="3">
                  <c:v>0.15020405940736742</c:v>
                </c:pt>
                <c:pt idx="4">
                  <c:v>5.4546055952425052E-2</c:v>
                </c:pt>
                <c:pt idx="5">
                  <c:v>3.5375729576335779E-2</c:v>
                </c:pt>
                <c:pt idx="6">
                  <c:v>1.8781376968914319E-2</c:v>
                </c:pt>
                <c:pt idx="7" formatCode="0.00%">
                  <c:v>1.79245083196873E-2</c:v>
                </c:pt>
                <c:pt idx="8">
                  <c:v>1.3175485867591234E-2</c:v>
                </c:pt>
                <c:pt idx="9">
                  <c:v>8.4922990145164259E-2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2017-2018'!$B$204:$B$215</c:f>
              <c:strCache>
                <c:ptCount val="12"/>
                <c:pt idx="0">
                  <c:v>ΗΠΑ</c:v>
                </c:pt>
                <c:pt idx="1">
                  <c:v>Τουρκία</c:v>
                </c:pt>
                <c:pt idx="2">
                  <c:v>Συρία</c:v>
                </c:pt>
                <c:pt idx="3">
                  <c:v>Ιράν</c:v>
                </c:pt>
                <c:pt idx="4">
                  <c:v>Ισπανία</c:v>
                </c:pt>
                <c:pt idx="5">
                  <c:v>Ινδία</c:v>
                </c:pt>
                <c:pt idx="6">
                  <c:v>Ιορδανία</c:v>
                </c:pt>
                <c:pt idx="7">
                  <c:v>Βουλγαρία</c:v>
                </c:pt>
                <c:pt idx="8">
                  <c:v>Χιλή</c:v>
                </c:pt>
                <c:pt idx="9">
                  <c:v>Κίνα</c:v>
                </c:pt>
                <c:pt idx="10">
                  <c:v>Ελλάδα</c:v>
                </c:pt>
                <c:pt idx="11">
                  <c:v>Λοιπές</c:v>
                </c:pt>
              </c:strCache>
            </c:strRef>
          </c:cat>
          <c:val>
            <c:numRef>
              <c:f>'ΑΝΑΛΥΣΗ ΑΝΤΑΓΩΝΙΣΜΟΥ 2017-2018'!$F$204:$F$215</c:f>
              <c:numCache>
                <c:formatCode>0.0%</c:formatCode>
                <c:ptCount val="12"/>
                <c:pt idx="0">
                  <c:v>0.39281271744217622</c:v>
                </c:pt>
                <c:pt idx="1">
                  <c:v>0.29894573990918322</c:v>
                </c:pt>
                <c:pt idx="2">
                  <c:v>0.1388233189043527</c:v>
                </c:pt>
                <c:pt idx="3">
                  <c:v>5.8365407797735643E-2</c:v>
                </c:pt>
                <c:pt idx="4">
                  <c:v>2.912594668177642E-2</c:v>
                </c:pt>
                <c:pt idx="5">
                  <c:v>2.5023185862236289E-2</c:v>
                </c:pt>
                <c:pt idx="6">
                  <c:v>1.6239189241238256E-2</c:v>
                </c:pt>
                <c:pt idx="7">
                  <c:v>1.5840167225124182E-2</c:v>
                </c:pt>
                <c:pt idx="8">
                  <c:v>6.9262410924512295E-3</c:v>
                </c:pt>
                <c:pt idx="9">
                  <c:v>4.425776157986774E-3</c:v>
                </c:pt>
                <c:pt idx="10">
                  <c:v>3.5352755928925151E-3</c:v>
                </c:pt>
                <c:pt idx="11">
                  <c:v>9.9370340928465646E-3</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2017-2018'!$B$229:$B$240</c:f>
              <c:strCache>
                <c:ptCount val="12"/>
                <c:pt idx="0">
                  <c:v>Ολλανδία</c:v>
                </c:pt>
                <c:pt idx="1">
                  <c:v>Ελβετία</c:v>
                </c:pt>
                <c:pt idx="2">
                  <c:v>Γαλλία</c:v>
                </c:pt>
                <c:pt idx="3">
                  <c:v>Ισπανία</c:v>
                </c:pt>
                <c:pt idx="4">
                  <c:v>Ιρλανδία</c:v>
                </c:pt>
                <c:pt idx="5">
                  <c:v>ΗΠΑ</c:v>
                </c:pt>
                <c:pt idx="6">
                  <c:v>Γερμανία</c:v>
                </c:pt>
                <c:pt idx="7">
                  <c:v>Αυστραλία</c:v>
                </c:pt>
                <c:pt idx="8">
                  <c:v>Ελλάδα</c:v>
                </c:pt>
                <c:pt idx="9">
                  <c:v>Πολωνία</c:v>
                </c:pt>
                <c:pt idx="10">
                  <c:v>Βέλγιο</c:v>
                </c:pt>
                <c:pt idx="11">
                  <c:v>Λοιπές</c:v>
                </c:pt>
              </c:strCache>
            </c:strRef>
          </c:cat>
          <c:val>
            <c:numRef>
              <c:f>'ΑΝΑΛΥΣΗ ΑΝΤΑΓΩΝΙΣΜΟΥ 2017-2018'!$F$229:$F$240</c:f>
              <c:numCache>
                <c:formatCode>0.0%</c:formatCode>
                <c:ptCount val="12"/>
                <c:pt idx="0">
                  <c:v>0.42279372824301964</c:v>
                </c:pt>
                <c:pt idx="1">
                  <c:v>0.15664121656685187</c:v>
                </c:pt>
                <c:pt idx="2">
                  <c:v>0.10794720225003472</c:v>
                </c:pt>
                <c:pt idx="3">
                  <c:v>7.9837576031526775E-2</c:v>
                </c:pt>
                <c:pt idx="4">
                  <c:v>6.2827499326882488E-2</c:v>
                </c:pt>
                <c:pt idx="5">
                  <c:v>3.6469667759474751E-2</c:v>
                </c:pt>
                <c:pt idx="6">
                  <c:v>2.9844667518501896E-2</c:v>
                </c:pt>
                <c:pt idx="7">
                  <c:v>2.4336734829702875E-2</c:v>
                </c:pt>
                <c:pt idx="8">
                  <c:v>1.9889064357929424E-2</c:v>
                </c:pt>
                <c:pt idx="9">
                  <c:v>1.9001889502607235E-2</c:v>
                </c:pt>
                <c:pt idx="10">
                  <c:v>1.4063754349789591E-2</c:v>
                </c:pt>
                <c:pt idx="11">
                  <c:v>2.6346999263678745E-2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2017-2018'!$B$271:$B$278</c:f>
              <c:strCache>
                <c:ptCount val="8"/>
                <c:pt idx="0">
                  <c:v>Μαρόκο</c:v>
                </c:pt>
                <c:pt idx="1">
                  <c:v>Ισπανία</c:v>
                </c:pt>
                <c:pt idx="2">
                  <c:v>Βρετανία</c:v>
                </c:pt>
                <c:pt idx="3">
                  <c:v>Ν. Κορέα</c:v>
                </c:pt>
                <c:pt idx="4">
                  <c:v>Βραζιλία</c:v>
                </c:pt>
                <c:pt idx="5">
                  <c:v>Γερμανία</c:v>
                </c:pt>
                <c:pt idx="6">
                  <c:v>Πολωνία</c:v>
                </c:pt>
                <c:pt idx="7">
                  <c:v>Λοιπές</c:v>
                </c:pt>
              </c:strCache>
            </c:strRef>
          </c:cat>
          <c:val>
            <c:numRef>
              <c:f>'ΑΝΑΛΥΣΗ ΑΝΤΑΓΩΝΙΣΜΟΥ 2017-2018'!$F$271:$F$278</c:f>
              <c:numCache>
                <c:formatCode>0.0%</c:formatCode>
                <c:ptCount val="8"/>
                <c:pt idx="0">
                  <c:v>0.35301226057490848</c:v>
                </c:pt>
                <c:pt idx="1">
                  <c:v>0.31935335444067542</c:v>
                </c:pt>
                <c:pt idx="2">
                  <c:v>8.4524734884827563E-2</c:v>
                </c:pt>
                <c:pt idx="3">
                  <c:v>3.6743288988527016E-2</c:v>
                </c:pt>
                <c:pt idx="4">
                  <c:v>3.351570750370178E-2</c:v>
                </c:pt>
                <c:pt idx="5">
                  <c:v>3.0355813732595605E-2</c:v>
                </c:pt>
                <c:pt idx="6">
                  <c:v>2.19414060795982E-2</c:v>
                </c:pt>
                <c:pt idx="7">
                  <c:v>0.12055343379516592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2017-2018'!$B$298:$B$309,'ΑΝΑΛΥΣΗ ΑΝΤΑΓΩΝΙΣΜΟΥ 2017-2018'!$B$311:$B$312)</c:f>
              <c:strCache>
                <c:ptCount val="14"/>
                <c:pt idx="0">
                  <c:v>Ολλανδία</c:v>
                </c:pt>
                <c:pt idx="1">
                  <c:v>Ν. Ζηλανδία</c:v>
                </c:pt>
                <c:pt idx="2">
                  <c:v>Πολωνία</c:v>
                </c:pt>
                <c:pt idx="3">
                  <c:v>Ιρλανδία</c:v>
                </c:pt>
                <c:pt idx="4">
                  <c:v>Βρετανία</c:v>
                </c:pt>
                <c:pt idx="5">
                  <c:v>Δανία</c:v>
                </c:pt>
                <c:pt idx="6">
                  <c:v>Ουκρανία</c:v>
                </c:pt>
                <c:pt idx="7">
                  <c:v>Σ. Αραβία</c:v>
                </c:pt>
                <c:pt idx="8">
                  <c:v>Γερμανία</c:v>
                </c:pt>
                <c:pt idx="9">
                  <c:v>ΗΠΑ</c:v>
                </c:pt>
                <c:pt idx="10">
                  <c:v>Γαλλία</c:v>
                </c:pt>
                <c:pt idx="11">
                  <c:v>Ιταλία</c:v>
                </c:pt>
                <c:pt idx="12">
                  <c:v>Ελλάδα</c:v>
                </c:pt>
                <c:pt idx="13">
                  <c:v>Λοιπές</c:v>
                </c:pt>
              </c:strCache>
            </c:strRef>
          </c:cat>
          <c:val>
            <c:numRef>
              <c:f>('ΑΝΑΛΥΣΗ ΑΝΤΑΓΩΝΙΣΜΟΥ 2017-2018'!$F$298:$F$309,'ΑΝΑΛΥΣΗ ΑΝΤΑΓΩΝΙΣΜΟΥ 2017-2018'!$F$311:$F$312)</c:f>
              <c:numCache>
                <c:formatCode>0.0%</c:formatCode>
                <c:ptCount val="14"/>
                <c:pt idx="0">
                  <c:v>0.2470280484305174</c:v>
                </c:pt>
                <c:pt idx="1">
                  <c:v>0.21265479231324821</c:v>
                </c:pt>
                <c:pt idx="2">
                  <c:v>0.17412462122432149</c:v>
                </c:pt>
                <c:pt idx="3">
                  <c:v>7.4841792604875695E-2</c:v>
                </c:pt>
                <c:pt idx="4">
                  <c:v>6.3071387180161753E-2</c:v>
                </c:pt>
                <c:pt idx="5">
                  <c:v>4.8065141090073482E-2</c:v>
                </c:pt>
                <c:pt idx="6">
                  <c:v>3.439097928276387E-2</c:v>
                </c:pt>
                <c:pt idx="7">
                  <c:v>3.2882714640419489E-2</c:v>
                </c:pt>
                <c:pt idx="8">
                  <c:v>2.1557295570356679E-2</c:v>
                </c:pt>
                <c:pt idx="9">
                  <c:v>1.9367958984073546E-2</c:v>
                </c:pt>
                <c:pt idx="10">
                  <c:v>1.8342443598607535E-2</c:v>
                </c:pt>
                <c:pt idx="11">
                  <c:v>1.2505437662547244E-2</c:v>
                </c:pt>
                <c:pt idx="12">
                  <c:v>1.3701448969722153E-3</c:v>
                </c:pt>
                <c:pt idx="13">
                  <c:v>3.9797242521061399E-2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2017-2018'!$B$36:$B$46</c:f>
              <c:strCache>
                <c:ptCount val="11"/>
                <c:pt idx="0">
                  <c:v>Ισπανία</c:v>
                </c:pt>
                <c:pt idx="1">
                  <c:v>Ελλάδα</c:v>
                </c:pt>
                <c:pt idx="2">
                  <c:v>Ταϊλάνδη</c:v>
                </c:pt>
                <c:pt idx="3">
                  <c:v>Τουρκία</c:v>
                </c:pt>
                <c:pt idx="4">
                  <c:v>Ιταλία</c:v>
                </c:pt>
                <c:pt idx="5">
                  <c:v>ΗΠΑ</c:v>
                </c:pt>
                <c:pt idx="6">
                  <c:v>Ολλανδία</c:v>
                </c:pt>
                <c:pt idx="7">
                  <c:v>Βέλγιο</c:v>
                </c:pt>
                <c:pt idx="8">
                  <c:v>Γαλλία</c:v>
                </c:pt>
                <c:pt idx="9">
                  <c:v>Ινδία</c:v>
                </c:pt>
                <c:pt idx="10">
                  <c:v>Λοιπές</c:v>
                </c:pt>
              </c:strCache>
            </c:strRef>
          </c:cat>
          <c:val>
            <c:numRef>
              <c:f>'ΑΝΑΛΥΣΗ ΑΝΤΑΓΩΝΙΣΜΟΥ 2017-2018'!$F$36:$F$46</c:f>
              <c:numCache>
                <c:formatCode>0.0%</c:formatCode>
                <c:ptCount val="11"/>
                <c:pt idx="0">
                  <c:v>0.26017327916178534</c:v>
                </c:pt>
                <c:pt idx="1">
                  <c:v>0.18971948642968922</c:v>
                </c:pt>
                <c:pt idx="2">
                  <c:v>0.17835101951908003</c:v>
                </c:pt>
                <c:pt idx="3">
                  <c:v>0.12216197336662056</c:v>
                </c:pt>
                <c:pt idx="4">
                  <c:v>0.11188052089375074</c:v>
                </c:pt>
                <c:pt idx="5">
                  <c:v>3.5538823268728231E-2</c:v>
                </c:pt>
                <c:pt idx="6">
                  <c:v>2.3481718276184289E-2</c:v>
                </c:pt>
                <c:pt idx="7">
                  <c:v>1.4748985574466357E-2</c:v>
                </c:pt>
                <c:pt idx="8">
                  <c:v>1.2908079326938311E-2</c:v>
                </c:pt>
                <c:pt idx="9">
                  <c:v>1.0428202942849235E-2</c:v>
                </c:pt>
                <c:pt idx="10">
                  <c:v>4.0607911239907681E-2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2017-2018'!$B$145:$B$149</c:f>
              <c:strCache>
                <c:ptCount val="5"/>
                <c:pt idx="0">
                  <c:v>Ινδονησία</c:v>
                </c:pt>
                <c:pt idx="1">
                  <c:v>Γαλλία</c:v>
                </c:pt>
                <c:pt idx="2">
                  <c:v>Γερμανία</c:v>
                </c:pt>
                <c:pt idx="3">
                  <c:v>Σομαλία</c:v>
                </c:pt>
                <c:pt idx="4">
                  <c:v>Ινδία</c:v>
                </c:pt>
              </c:strCache>
            </c:strRef>
          </c:cat>
          <c:val>
            <c:numRef>
              <c:f>'ΑΝΑΛΥΣΗ ΑΝΤΑΓΩΝΙΣΜΟΥ 2017-2018'!$F$145:$F$149</c:f>
              <c:numCache>
                <c:formatCode>0.0%</c:formatCode>
                <c:ptCount val="5"/>
                <c:pt idx="0">
                  <c:v>0.35603042776058136</c:v>
                </c:pt>
                <c:pt idx="1">
                  <c:v>0.24540170079074175</c:v>
                </c:pt>
                <c:pt idx="2">
                  <c:v>0.24138502429227618</c:v>
                </c:pt>
                <c:pt idx="3">
                  <c:v>9.0682326844346059E-2</c:v>
                </c:pt>
                <c:pt idx="4">
                  <c:v>6.6500520312054667E-2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2017-2018'!$B$177:$B$181</c:f>
              <c:strCache>
                <c:ptCount val="5"/>
                <c:pt idx="0">
                  <c:v>Πολωνία</c:v>
                </c:pt>
                <c:pt idx="1">
                  <c:v>Ινδία</c:v>
                </c:pt>
                <c:pt idx="2">
                  <c:v>Ισπανία</c:v>
                </c:pt>
                <c:pt idx="3">
                  <c:v>Ελλάδα</c:v>
                </c:pt>
                <c:pt idx="4">
                  <c:v>Λοιπές</c:v>
                </c:pt>
              </c:strCache>
            </c:strRef>
          </c:cat>
          <c:val>
            <c:numRef>
              <c:f>'ΑΝΑΛΥΣΗ ΑΝΤΑΓΩΝΙΣΜΟΥ 2017-2018'!$F$177:$F$181</c:f>
              <c:numCache>
                <c:formatCode>0.0%</c:formatCode>
                <c:ptCount val="5"/>
                <c:pt idx="0">
                  <c:v>0.51448390639771657</c:v>
                </c:pt>
                <c:pt idx="1">
                  <c:v>0.15772421983746596</c:v>
                </c:pt>
                <c:pt idx="2">
                  <c:v>0.1340416968150204</c:v>
                </c:pt>
                <c:pt idx="3">
                  <c:v>9.5006498618113291E-2</c:v>
                </c:pt>
                <c:pt idx="4">
                  <c:v>9.8743678331683751E-2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2017-2018'!$B$160:$B$168</c:f>
              <c:strCache>
                <c:ptCount val="9"/>
                <c:pt idx="0">
                  <c:v>Γερμανία</c:v>
                </c:pt>
                <c:pt idx="1">
                  <c:v>Ταϊλάνδη</c:v>
                </c:pt>
                <c:pt idx="2">
                  <c:v>Ελλάδα</c:v>
                </c:pt>
                <c:pt idx="3">
                  <c:v>Βουλγαρία</c:v>
                </c:pt>
                <c:pt idx="4">
                  <c:v>ΗΠΑ</c:v>
                </c:pt>
                <c:pt idx="5">
                  <c:v>Ιταλία</c:v>
                </c:pt>
                <c:pt idx="6">
                  <c:v>Τουρκία</c:v>
                </c:pt>
                <c:pt idx="7">
                  <c:v>Λίβανος</c:v>
                </c:pt>
                <c:pt idx="8">
                  <c:v>Λοιπές</c:v>
                </c:pt>
              </c:strCache>
            </c:strRef>
          </c:cat>
          <c:val>
            <c:numRef>
              <c:f>'ΑΝΑΛΥΣΗ ΑΝΤΑΓΩΝΙΣΜΟΥ 2017-2018'!$F$160:$F$168</c:f>
              <c:numCache>
                <c:formatCode>0.0%</c:formatCode>
                <c:ptCount val="9"/>
                <c:pt idx="0">
                  <c:v>0.22443912721746528</c:v>
                </c:pt>
                <c:pt idx="1">
                  <c:v>0.14929322292393829</c:v>
                </c:pt>
                <c:pt idx="2">
                  <c:v>0.14772535010708379</c:v>
                </c:pt>
                <c:pt idx="3">
                  <c:v>8.2735396173884562E-2</c:v>
                </c:pt>
                <c:pt idx="4">
                  <c:v>6.6209811969661303E-2</c:v>
                </c:pt>
                <c:pt idx="5">
                  <c:v>5.0417286580538026E-2</c:v>
                </c:pt>
                <c:pt idx="6">
                  <c:v>4.1473366934621989E-2</c:v>
                </c:pt>
                <c:pt idx="7">
                  <c:v>4.1415264120940556E-2</c:v>
                </c:pt>
                <c:pt idx="8">
                  <c:v>0.19629117397186618</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2017-2018'!$B$250:$B$257</c:f>
              <c:strCache>
                <c:ptCount val="8"/>
                <c:pt idx="0">
                  <c:v>Ισπανία</c:v>
                </c:pt>
                <c:pt idx="1">
                  <c:v>Τουρκία</c:v>
                </c:pt>
                <c:pt idx="2">
                  <c:v>Ιταλία</c:v>
                </c:pt>
                <c:pt idx="3">
                  <c:v>Συρία</c:v>
                </c:pt>
                <c:pt idx="4">
                  <c:v>Ελλάδα</c:v>
                </c:pt>
                <c:pt idx="5">
                  <c:v>Τυνησία</c:v>
                </c:pt>
                <c:pt idx="6">
                  <c:v>Λίβανος</c:v>
                </c:pt>
                <c:pt idx="7">
                  <c:v>Λοιπές</c:v>
                </c:pt>
              </c:strCache>
            </c:strRef>
          </c:cat>
          <c:val>
            <c:numRef>
              <c:f>'ΑΝΑΛΥΣΗ ΑΝΤΑΓΩΝΙΣΜΟΥ 2017-2018'!$F$250:$F$257</c:f>
              <c:numCache>
                <c:formatCode>0.0%</c:formatCode>
                <c:ptCount val="8"/>
                <c:pt idx="0">
                  <c:v>0.36078820841511061</c:v>
                </c:pt>
                <c:pt idx="1">
                  <c:v>0.17535875501097298</c:v>
                </c:pt>
                <c:pt idx="2">
                  <c:v>0.14028471412246754</c:v>
                </c:pt>
                <c:pt idx="3">
                  <c:v>0.12656016971750927</c:v>
                </c:pt>
                <c:pt idx="4">
                  <c:v>8.6429173447069282E-2</c:v>
                </c:pt>
                <c:pt idx="5">
                  <c:v>6.421875357794736E-2</c:v>
                </c:pt>
                <c:pt idx="6">
                  <c:v>4.0089630582244219E-2</c:v>
                </c:pt>
                <c:pt idx="7">
                  <c:v>6.2705951266787269E-3</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2017-2018'!$B$351:$B$362,'ΑΝΑΛΥΣΗ ΑΝΤΑΓΩΝΙΣΜΟΥ 2017-2018'!$B$364:$B$365)</c:f>
              <c:strCache>
                <c:ptCount val="14"/>
                <c:pt idx="0">
                  <c:v>HAE</c:v>
                </c:pt>
                <c:pt idx="1">
                  <c:v>Ιταλία</c:v>
                </c:pt>
                <c:pt idx="2">
                  <c:v>Σ. Αραβία</c:v>
                </c:pt>
                <c:pt idx="3">
                  <c:v>Τουρκία</c:v>
                </c:pt>
                <c:pt idx="4">
                  <c:v>Βρετανία</c:v>
                </c:pt>
                <c:pt idx="5">
                  <c:v>Βέλγιο</c:v>
                </c:pt>
                <c:pt idx="6">
                  <c:v>Βουλγαρία</c:v>
                </c:pt>
                <c:pt idx="7">
                  <c:v>Γερμανία</c:v>
                </c:pt>
                <c:pt idx="8">
                  <c:v>Αυστρία</c:v>
                </c:pt>
                <c:pt idx="9">
                  <c:v>Ολλανδία</c:v>
                </c:pt>
                <c:pt idx="10">
                  <c:v>Πολωνία</c:v>
                </c:pt>
                <c:pt idx="11">
                  <c:v>Ομάν</c:v>
                </c:pt>
                <c:pt idx="12">
                  <c:v>Ελλάδα</c:v>
                </c:pt>
                <c:pt idx="13">
                  <c:v>Λοιπές</c:v>
                </c:pt>
              </c:strCache>
            </c:strRef>
          </c:cat>
          <c:val>
            <c:numRef>
              <c:f>('ΑΝΑΛΥΣΗ ΑΝΤΑΓΩΝΙΣΜΟΥ 2017-2018'!$F$351:$F$362,'ΑΝΑΛΥΣΗ ΑΝΤΑΓΩΝΙΣΜΟΥ 2017-2018'!$F$364:$F$365)</c:f>
              <c:numCache>
                <c:formatCode>0.0%</c:formatCode>
                <c:ptCount val="14"/>
                <c:pt idx="0">
                  <c:v>0.29470779371609379</c:v>
                </c:pt>
                <c:pt idx="1">
                  <c:v>0.11405142644773993</c:v>
                </c:pt>
                <c:pt idx="2">
                  <c:v>0.10053675677349755</c:v>
                </c:pt>
                <c:pt idx="3">
                  <c:v>6.1928272416160383E-2</c:v>
                </c:pt>
                <c:pt idx="4">
                  <c:v>5.7093396581893635E-2</c:v>
                </c:pt>
                <c:pt idx="5">
                  <c:v>5.5884000144528809E-2</c:v>
                </c:pt>
                <c:pt idx="6">
                  <c:v>4.9298583617659354E-2</c:v>
                </c:pt>
                <c:pt idx="7">
                  <c:v>4.79201400897111E-2</c:v>
                </c:pt>
                <c:pt idx="8">
                  <c:v>4.6244896326387348E-2</c:v>
                </c:pt>
                <c:pt idx="9">
                  <c:v>4.058401253271255E-2</c:v>
                </c:pt>
                <c:pt idx="10">
                  <c:v>3.8920705300594119E-2</c:v>
                </c:pt>
                <c:pt idx="11">
                  <c:v>3.0141031729235598E-2</c:v>
                </c:pt>
                <c:pt idx="12">
                  <c:v>6.1376353021942573E-3</c:v>
                </c:pt>
                <c:pt idx="13">
                  <c:v>5.655134902159157E-2</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2017-2018'!$B$325:$B$332</c:f>
              <c:strCache>
                <c:ptCount val="8"/>
                <c:pt idx="0">
                  <c:v>Τουρκία</c:v>
                </c:pt>
                <c:pt idx="1">
                  <c:v>Ελλάδα</c:v>
                </c:pt>
                <c:pt idx="2">
                  <c:v>Ινδία</c:v>
                </c:pt>
                <c:pt idx="3">
                  <c:v>Μεξικό</c:v>
                </c:pt>
                <c:pt idx="4">
                  <c:v>Γερμανία</c:v>
                </c:pt>
                <c:pt idx="5">
                  <c:v>Ισπανία</c:v>
                </c:pt>
                <c:pt idx="6">
                  <c:v>ΗΠΑ</c:v>
                </c:pt>
                <c:pt idx="7">
                  <c:v>Λοιπές</c:v>
                </c:pt>
              </c:strCache>
            </c:strRef>
          </c:cat>
          <c:val>
            <c:numRef>
              <c:f>'ΑΝΑΛΥΣΗ ΑΝΤΑΓΩΝΙΣΜΟΥ 2017-2018'!$F$325:$F$332</c:f>
              <c:numCache>
                <c:formatCode>0.0%</c:formatCode>
                <c:ptCount val="8"/>
                <c:pt idx="0">
                  <c:v>0.36834869887433591</c:v>
                </c:pt>
                <c:pt idx="1">
                  <c:v>0.20024672090165274</c:v>
                </c:pt>
                <c:pt idx="2">
                  <c:v>8.2266467919273667E-2</c:v>
                </c:pt>
                <c:pt idx="3">
                  <c:v>8.0811375328844387E-2</c:v>
                </c:pt>
                <c:pt idx="4">
                  <c:v>7.295929572397164E-2</c:v>
                </c:pt>
                <c:pt idx="5">
                  <c:v>5.6541141177625029E-2</c:v>
                </c:pt>
                <c:pt idx="6">
                  <c:v>0</c:v>
                </c:pt>
                <c:pt idx="7">
                  <c:v>0.13882630007429664</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1200"/>
                </a:pPr>
                <a:endParaRPr lang="el-GR"/>
              </a:p>
            </c:txPr>
            <c:showLegendKey val="0"/>
            <c:showVal val="1"/>
            <c:showCatName val="0"/>
            <c:showSerName val="0"/>
            <c:showPercent val="0"/>
            <c:showBubbleSize val="0"/>
            <c:showLeaderLines val="1"/>
          </c:dLbls>
          <c:cat>
            <c:strRef>
              <c:f>'ΑΝΑΛΥΣΗ ΑΝΤΑΓΩΝΙΣΜΟΥ 2017-2018'!$B$23:$B$28</c:f>
              <c:strCache>
                <c:ptCount val="6"/>
                <c:pt idx="0">
                  <c:v>Ελλάδα</c:v>
                </c:pt>
                <c:pt idx="1">
                  <c:v>Λίβανος</c:v>
                </c:pt>
                <c:pt idx="2">
                  <c:v>Συρία</c:v>
                </c:pt>
                <c:pt idx="3">
                  <c:v>Ιταλία</c:v>
                </c:pt>
                <c:pt idx="4">
                  <c:v>Ισπανία</c:v>
                </c:pt>
                <c:pt idx="5">
                  <c:v>Λοιπές</c:v>
                </c:pt>
              </c:strCache>
            </c:strRef>
          </c:cat>
          <c:val>
            <c:numRef>
              <c:f>'ΑΝΑΛΥΣΗ ΑΝΤΑΓΩΝΙΣΜΟΥ 2017-2018'!$F$23:$F$28</c:f>
              <c:numCache>
                <c:formatCode>0.0%</c:formatCode>
                <c:ptCount val="6"/>
                <c:pt idx="0">
                  <c:v>0.41535576262658802</c:v>
                </c:pt>
                <c:pt idx="1">
                  <c:v>0.23081424513660237</c:v>
                </c:pt>
                <c:pt idx="2">
                  <c:v>0.22049841202936826</c:v>
                </c:pt>
                <c:pt idx="3">
                  <c:v>0.11263894509346799</c:v>
                </c:pt>
                <c:pt idx="4">
                  <c:v>1.9592079177812208E-2</c:v>
                </c:pt>
                <c:pt idx="5">
                  <c:v>1.1005559361611254E-3</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a:defRPr sz="1200"/>
          </a:pPr>
          <a:endParaRPr lang="el-G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21</xdr:col>
      <xdr:colOff>107949</xdr:colOff>
      <xdr:row>0</xdr:row>
      <xdr:rowOff>168276</xdr:rowOff>
    </xdr:from>
    <xdr:to>
      <xdr:col>30</xdr:col>
      <xdr:colOff>425450</xdr:colOff>
      <xdr:row>18</xdr:row>
      <xdr:rowOff>127001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107949</xdr:colOff>
      <xdr:row>32</xdr:row>
      <xdr:rowOff>92076</xdr:rowOff>
    </xdr:from>
    <xdr:to>
      <xdr:col>30</xdr:col>
      <xdr:colOff>393700</xdr:colOff>
      <xdr:row>53</xdr:row>
      <xdr:rowOff>69851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149226</xdr:colOff>
      <xdr:row>141</xdr:row>
      <xdr:rowOff>104774</xdr:rowOff>
    </xdr:from>
    <xdr:to>
      <xdr:col>30</xdr:col>
      <xdr:colOff>368300</xdr:colOff>
      <xdr:row>154</xdr:row>
      <xdr:rowOff>9524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180974</xdr:colOff>
      <xdr:row>172</xdr:row>
      <xdr:rowOff>180974</xdr:rowOff>
    </xdr:from>
    <xdr:to>
      <xdr:col>30</xdr:col>
      <xdr:colOff>409575</xdr:colOff>
      <xdr:row>184</xdr:row>
      <xdr:rowOff>41274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120650</xdr:colOff>
      <xdr:row>156</xdr:row>
      <xdr:rowOff>63499</xdr:rowOff>
    </xdr:from>
    <xdr:to>
      <xdr:col>30</xdr:col>
      <xdr:colOff>349250</xdr:colOff>
      <xdr:row>170</xdr:row>
      <xdr:rowOff>139700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234950</xdr:colOff>
      <xdr:row>246</xdr:row>
      <xdr:rowOff>466726</xdr:rowOff>
    </xdr:from>
    <xdr:to>
      <xdr:col>30</xdr:col>
      <xdr:colOff>501650</xdr:colOff>
      <xdr:row>255</xdr:row>
      <xdr:rowOff>66675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133349</xdr:colOff>
      <xdr:row>347</xdr:row>
      <xdr:rowOff>158751</xdr:rowOff>
    </xdr:from>
    <xdr:to>
      <xdr:col>30</xdr:col>
      <xdr:colOff>466724</xdr:colOff>
      <xdr:row>369</xdr:row>
      <xdr:rowOff>101600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76199</xdr:colOff>
      <xdr:row>321</xdr:row>
      <xdr:rowOff>228601</xdr:rowOff>
    </xdr:from>
    <xdr:to>
      <xdr:col>31</xdr:col>
      <xdr:colOff>31750</xdr:colOff>
      <xdr:row>344</xdr:row>
      <xdr:rowOff>31751</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127000</xdr:colOff>
      <xdr:row>19</xdr:row>
      <xdr:rowOff>73024</xdr:rowOff>
    </xdr:from>
    <xdr:to>
      <xdr:col>30</xdr:col>
      <xdr:colOff>460375</xdr:colOff>
      <xdr:row>27</xdr:row>
      <xdr:rowOff>63499</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88900</xdr:colOff>
      <xdr:row>57</xdr:row>
      <xdr:rowOff>219075</xdr:rowOff>
    </xdr:from>
    <xdr:to>
      <xdr:col>30</xdr:col>
      <xdr:colOff>288925</xdr:colOff>
      <xdr:row>76</xdr:row>
      <xdr:rowOff>142874</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152400</xdr:colOff>
      <xdr:row>76</xdr:row>
      <xdr:rowOff>384174</xdr:rowOff>
    </xdr:from>
    <xdr:to>
      <xdr:col>30</xdr:col>
      <xdr:colOff>381000</xdr:colOff>
      <xdr:row>86</xdr:row>
      <xdr:rowOff>98424</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161925</xdr:colOff>
      <xdr:row>90</xdr:row>
      <xdr:rowOff>28575</xdr:rowOff>
    </xdr:from>
    <xdr:to>
      <xdr:col>30</xdr:col>
      <xdr:colOff>342900</xdr:colOff>
      <xdr:row>112</xdr:row>
      <xdr:rowOff>69850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219076</xdr:colOff>
      <xdr:row>115</xdr:row>
      <xdr:rowOff>733425</xdr:rowOff>
    </xdr:from>
    <xdr:to>
      <xdr:col>30</xdr:col>
      <xdr:colOff>428626</xdr:colOff>
      <xdr:row>131</xdr:row>
      <xdr:rowOff>47624</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171450</xdr:colOff>
      <xdr:row>184</xdr:row>
      <xdr:rowOff>314325</xdr:rowOff>
    </xdr:from>
    <xdr:to>
      <xdr:col>30</xdr:col>
      <xdr:colOff>447675</xdr:colOff>
      <xdr:row>195</xdr:row>
      <xdr:rowOff>171450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21</xdr:col>
      <xdr:colOff>155575</xdr:colOff>
      <xdr:row>200</xdr:row>
      <xdr:rowOff>85725</xdr:rowOff>
    </xdr:from>
    <xdr:to>
      <xdr:col>30</xdr:col>
      <xdr:colOff>422275</xdr:colOff>
      <xdr:row>221</xdr:row>
      <xdr:rowOff>139700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187325</xdr:colOff>
      <xdr:row>225</xdr:row>
      <xdr:rowOff>911225</xdr:rowOff>
    </xdr:from>
    <xdr:to>
      <xdr:col>30</xdr:col>
      <xdr:colOff>482600</xdr:colOff>
      <xdr:row>243</xdr:row>
      <xdr:rowOff>130175</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21</xdr:col>
      <xdr:colOff>88900</xdr:colOff>
      <xdr:row>267</xdr:row>
      <xdr:rowOff>530225</xdr:rowOff>
    </xdr:from>
    <xdr:to>
      <xdr:col>30</xdr:col>
      <xdr:colOff>450850</xdr:colOff>
      <xdr:row>289</xdr:row>
      <xdr:rowOff>158749</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142875</xdr:colOff>
      <xdr:row>294</xdr:row>
      <xdr:rowOff>82550</xdr:rowOff>
    </xdr:from>
    <xdr:to>
      <xdr:col>30</xdr:col>
      <xdr:colOff>523874</xdr:colOff>
      <xdr:row>319</xdr:row>
      <xdr:rowOff>63500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0.8408</cdr:x>
      <cdr:y>0</cdr:y>
    </cdr:from>
    <cdr:to>
      <cdr:x>1</cdr:x>
      <cdr:y>0.38194</cdr:y>
    </cdr:to>
    <cdr:sp macro="" textlink="">
      <cdr:nvSpPr>
        <cdr:cNvPr id="2" name="TextBox 1"/>
        <cdr:cNvSpPr txBox="1"/>
      </cdr:nvSpPr>
      <cdr:spPr>
        <a:xfrm xmlns:a="http://schemas.openxmlformats.org/drawingml/2006/main">
          <a:off x="4857750" y="0"/>
          <a:ext cx="914400" cy="1047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0809</a:t>
          </a:r>
        </a:p>
      </cdr:txBody>
    </cdr:sp>
  </cdr:relSizeAnchor>
</c:userShapes>
</file>

<file path=xl/drawings/drawing11.xml><?xml version="1.0" encoding="utf-8"?>
<c:userShapes xmlns:c="http://schemas.openxmlformats.org/drawingml/2006/chart">
  <cdr:relSizeAnchor xmlns:cdr="http://schemas.openxmlformats.org/drawingml/2006/chartDrawing">
    <cdr:from>
      <cdr:x>0.84665</cdr:x>
      <cdr:y>0</cdr:y>
    </cdr:from>
    <cdr:to>
      <cdr:x>1</cdr:x>
      <cdr:y>0.39275</cdr:y>
    </cdr:to>
    <cdr:sp macro="" textlink="">
      <cdr:nvSpPr>
        <cdr:cNvPr id="2" name="TextBox 1"/>
        <cdr:cNvSpPr txBox="1"/>
      </cdr:nvSpPr>
      <cdr:spPr>
        <a:xfrm xmlns:a="http://schemas.openxmlformats.org/drawingml/2006/main">
          <a:off x="5086350" y="0"/>
          <a:ext cx="912890" cy="12494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2106</a:t>
          </a:r>
        </a:p>
      </cdr:txBody>
    </cdr:sp>
  </cdr:relSizeAnchor>
</c:userShapes>
</file>

<file path=xl/drawings/drawing12.xml><?xml version="1.0" encoding="utf-8"?>
<c:userShapes xmlns:c="http://schemas.openxmlformats.org/drawingml/2006/chart">
  <cdr:relSizeAnchor xmlns:cdr="http://schemas.openxmlformats.org/drawingml/2006/chartDrawing">
    <cdr:from>
      <cdr:x>0.84046</cdr:x>
      <cdr:y>0</cdr:y>
    </cdr:from>
    <cdr:to>
      <cdr:x>0.99836</cdr:x>
      <cdr:y>0.38194</cdr:y>
    </cdr:to>
    <cdr:sp macro="" textlink="">
      <cdr:nvSpPr>
        <cdr:cNvPr id="2" name="TextBox 1"/>
        <cdr:cNvSpPr txBox="1"/>
      </cdr:nvSpPr>
      <cdr:spPr>
        <a:xfrm xmlns:a="http://schemas.openxmlformats.org/drawingml/2006/main">
          <a:off x="4867275" y="0"/>
          <a:ext cx="914400" cy="1047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0810</a:t>
          </a:r>
        </a:p>
      </cdr:txBody>
    </cdr:sp>
  </cdr:relSizeAnchor>
</c:userShapes>
</file>

<file path=xl/drawings/drawing13.xml><?xml version="1.0" encoding="utf-8"?>
<c:userShapes xmlns:c="http://schemas.openxmlformats.org/drawingml/2006/chart">
  <cdr:relSizeAnchor xmlns:cdr="http://schemas.openxmlformats.org/drawingml/2006/chartDrawing">
    <cdr:from>
      <cdr:x>0.84314</cdr:x>
      <cdr:y>0</cdr:y>
    </cdr:from>
    <cdr:to>
      <cdr:x>1</cdr:x>
      <cdr:y>0.38194</cdr:y>
    </cdr:to>
    <cdr:sp macro="" textlink="">
      <cdr:nvSpPr>
        <cdr:cNvPr id="2" name="TextBox 1"/>
        <cdr:cNvSpPr txBox="1"/>
      </cdr:nvSpPr>
      <cdr:spPr>
        <a:xfrm xmlns:a="http://schemas.openxmlformats.org/drawingml/2006/main">
          <a:off x="4914900" y="0"/>
          <a:ext cx="914400" cy="1047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1806</a:t>
          </a:r>
        </a:p>
      </cdr:txBody>
    </cdr:sp>
  </cdr:relSizeAnchor>
</c:userShapes>
</file>

<file path=xl/drawings/drawing14.xml><?xml version="1.0" encoding="utf-8"?>
<c:userShapes xmlns:c="http://schemas.openxmlformats.org/drawingml/2006/chart">
  <cdr:relSizeAnchor xmlns:cdr="http://schemas.openxmlformats.org/drawingml/2006/chartDrawing">
    <cdr:from>
      <cdr:x>0.84665</cdr:x>
      <cdr:y>0</cdr:y>
    </cdr:from>
    <cdr:to>
      <cdr:x>1</cdr:x>
      <cdr:y>0.40081</cdr:y>
    </cdr:to>
    <cdr:sp macro="" textlink="">
      <cdr:nvSpPr>
        <cdr:cNvPr id="2" name="TextBox 1"/>
        <cdr:cNvSpPr txBox="1"/>
      </cdr:nvSpPr>
      <cdr:spPr>
        <a:xfrm xmlns:a="http://schemas.openxmlformats.org/drawingml/2006/main">
          <a:off x="5086350" y="0"/>
          <a:ext cx="912890" cy="13133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2007</a:t>
          </a:r>
        </a:p>
      </cdr:txBody>
    </cdr:sp>
  </cdr:relSizeAnchor>
</c:userShapes>
</file>

<file path=xl/drawings/drawing15.xml><?xml version="1.0" encoding="utf-8"?>
<c:userShapes xmlns:c="http://schemas.openxmlformats.org/drawingml/2006/chart">
  <cdr:relSizeAnchor xmlns:cdr="http://schemas.openxmlformats.org/drawingml/2006/chartDrawing">
    <cdr:from>
      <cdr:x>0.85303</cdr:x>
      <cdr:y>0</cdr:y>
    </cdr:from>
    <cdr:to>
      <cdr:x>1</cdr:x>
      <cdr:y>0.09535</cdr:y>
    </cdr:to>
    <cdr:sp macro="" textlink="">
      <cdr:nvSpPr>
        <cdr:cNvPr id="2" name="TextBox 1"/>
        <cdr:cNvSpPr txBox="1"/>
      </cdr:nvSpPr>
      <cdr:spPr>
        <a:xfrm xmlns:a="http://schemas.openxmlformats.org/drawingml/2006/main">
          <a:off x="5419725" y="0"/>
          <a:ext cx="923924" cy="3905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2009</a:t>
          </a:r>
        </a:p>
      </cdr:txBody>
    </cdr:sp>
  </cdr:relSizeAnchor>
</c:userShapes>
</file>

<file path=xl/drawings/drawing16.xml><?xml version="1.0" encoding="utf-8"?>
<c:userShapes xmlns:c="http://schemas.openxmlformats.org/drawingml/2006/chart">
  <cdr:relSizeAnchor xmlns:cdr="http://schemas.openxmlformats.org/drawingml/2006/chartDrawing">
    <cdr:from>
      <cdr:x>0.85426</cdr:x>
      <cdr:y>0.00977</cdr:y>
    </cdr:from>
    <cdr:to>
      <cdr:x>0.9961</cdr:x>
      <cdr:y>0.13459</cdr:y>
    </cdr:to>
    <cdr:sp macro="" textlink="">
      <cdr:nvSpPr>
        <cdr:cNvPr id="2" name="TextBox 1"/>
        <cdr:cNvSpPr txBox="1"/>
      </cdr:nvSpPr>
      <cdr:spPr>
        <a:xfrm xmlns:a="http://schemas.openxmlformats.org/drawingml/2006/main">
          <a:off x="5248276" y="31926"/>
          <a:ext cx="871400" cy="4077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l-GR" sz="1200" b="1" u="sng"/>
            <a:t>0802</a:t>
          </a:r>
        </a:p>
      </cdr:txBody>
    </cdr:sp>
  </cdr:relSizeAnchor>
</c:userShapes>
</file>

<file path=xl/drawings/drawing17.xml><?xml version="1.0" encoding="utf-8"?>
<c:userShapes xmlns:c="http://schemas.openxmlformats.org/drawingml/2006/chart">
  <cdr:relSizeAnchor xmlns:cdr="http://schemas.openxmlformats.org/drawingml/2006/chartDrawing">
    <cdr:from>
      <cdr:x>0.85232</cdr:x>
      <cdr:y>0</cdr:y>
    </cdr:from>
    <cdr:to>
      <cdr:x>1</cdr:x>
      <cdr:y>0.12815</cdr:y>
    </cdr:to>
    <cdr:sp macro="" textlink="">
      <cdr:nvSpPr>
        <cdr:cNvPr id="2" name="TextBox 1"/>
        <cdr:cNvSpPr txBox="1"/>
      </cdr:nvSpPr>
      <cdr:spPr>
        <a:xfrm xmlns:a="http://schemas.openxmlformats.org/drawingml/2006/main">
          <a:off x="5268835" y="0"/>
          <a:ext cx="912890" cy="533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1901</a:t>
          </a:r>
        </a:p>
      </cdr:txBody>
    </cdr:sp>
  </cdr:relSizeAnchor>
</c:userShapes>
</file>

<file path=xl/drawings/drawing18.xml><?xml version="1.0" encoding="utf-8"?>
<c:userShapes xmlns:c="http://schemas.openxmlformats.org/drawingml/2006/chart">
  <cdr:relSizeAnchor xmlns:cdr="http://schemas.openxmlformats.org/drawingml/2006/chartDrawing">
    <cdr:from>
      <cdr:x>0.84835</cdr:x>
      <cdr:y>0</cdr:y>
    </cdr:from>
    <cdr:to>
      <cdr:x>1</cdr:x>
      <cdr:y>0.47875</cdr:y>
    </cdr:to>
    <cdr:sp macro="" textlink="">
      <cdr:nvSpPr>
        <cdr:cNvPr id="2" name="TextBox 1"/>
        <cdr:cNvSpPr txBox="1"/>
      </cdr:nvSpPr>
      <cdr:spPr>
        <a:xfrm xmlns:a="http://schemas.openxmlformats.org/drawingml/2006/main">
          <a:off x="5162550" y="0"/>
          <a:ext cx="912890" cy="13133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2101</a:t>
          </a:r>
        </a:p>
      </cdr:txBody>
    </cdr:sp>
  </cdr:relSizeAnchor>
</c:userShapes>
</file>

<file path=xl/drawings/drawing19.xml><?xml version="1.0" encoding="utf-8"?>
<c:userShapes xmlns:c="http://schemas.openxmlformats.org/drawingml/2006/chart">
  <cdr:relSizeAnchor xmlns:cdr="http://schemas.openxmlformats.org/drawingml/2006/chartDrawing">
    <cdr:from>
      <cdr:x>0.85501</cdr:x>
      <cdr:y>0</cdr:y>
    </cdr:from>
    <cdr:to>
      <cdr:x>1</cdr:x>
      <cdr:y>0.12094</cdr:y>
    </cdr:to>
    <cdr:sp macro="" textlink="">
      <cdr:nvSpPr>
        <cdr:cNvPr id="2" name="TextBox 1"/>
        <cdr:cNvSpPr txBox="1"/>
      </cdr:nvSpPr>
      <cdr:spPr>
        <a:xfrm xmlns:a="http://schemas.openxmlformats.org/drawingml/2006/main">
          <a:off x="5486400" y="0"/>
          <a:ext cx="923924" cy="3905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0406</a:t>
          </a:r>
        </a:p>
      </cdr:txBody>
    </cdr:sp>
  </cdr:relSizeAnchor>
</c:userShapes>
</file>

<file path=xl/drawings/drawing2.xml><?xml version="1.0" encoding="utf-8"?>
<c:userShapes xmlns:c="http://schemas.openxmlformats.org/drawingml/2006/chart">
  <cdr:relSizeAnchor xmlns:cdr="http://schemas.openxmlformats.org/drawingml/2006/chartDrawing">
    <cdr:from>
      <cdr:x>1.78853E-7</cdr:x>
      <cdr:y>0.00678</cdr:y>
    </cdr:from>
    <cdr:to>
      <cdr:x>0.16354</cdr:x>
      <cdr:y>0.3322</cdr:y>
    </cdr:to>
    <cdr:sp macro="" textlink="">
      <cdr:nvSpPr>
        <cdr:cNvPr id="2" name="TextBox 1"/>
        <cdr:cNvSpPr txBox="1"/>
      </cdr:nvSpPr>
      <cdr:spPr>
        <a:xfrm xmlns:a="http://schemas.openxmlformats.org/drawingml/2006/main">
          <a:off x="1" y="190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l-GR" sz="1100"/>
        </a:p>
      </cdr:txBody>
    </cdr:sp>
  </cdr:relSizeAnchor>
  <cdr:relSizeAnchor xmlns:cdr="http://schemas.openxmlformats.org/drawingml/2006/chartDrawing">
    <cdr:from>
      <cdr:x>0.83646</cdr:x>
      <cdr:y>0</cdr:y>
    </cdr:from>
    <cdr:to>
      <cdr:x>1</cdr:x>
      <cdr:y>0.32542</cdr:y>
    </cdr:to>
    <cdr:sp macro="" textlink="">
      <cdr:nvSpPr>
        <cdr:cNvPr id="3" name="TextBox 2"/>
        <cdr:cNvSpPr txBox="1"/>
      </cdr:nvSpPr>
      <cdr:spPr>
        <a:xfrm xmlns:a="http://schemas.openxmlformats.org/drawingml/2006/main">
          <a:off x="4848225"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l-GR" sz="1200" b="1" u="sng"/>
            <a:t>0808</a:t>
          </a:r>
        </a:p>
      </cdr:txBody>
    </cdr:sp>
  </cdr:relSizeAnchor>
</c:userShapes>
</file>

<file path=xl/drawings/drawing3.xml><?xml version="1.0" encoding="utf-8"?>
<c:userShapes xmlns:c="http://schemas.openxmlformats.org/drawingml/2006/chart">
  <cdr:relSizeAnchor xmlns:cdr="http://schemas.openxmlformats.org/drawingml/2006/chartDrawing">
    <cdr:from>
      <cdr:x>0.83477</cdr:x>
      <cdr:y>0</cdr:y>
    </cdr:from>
    <cdr:to>
      <cdr:x>1</cdr:x>
      <cdr:y>0.33333</cdr:y>
    </cdr:to>
    <cdr:sp macro="" textlink="">
      <cdr:nvSpPr>
        <cdr:cNvPr id="2" name="TextBox 1"/>
        <cdr:cNvSpPr txBox="1"/>
      </cdr:nvSpPr>
      <cdr:spPr>
        <a:xfrm xmlns:a="http://schemas.openxmlformats.org/drawingml/2006/main">
          <a:off x="4638675" y="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2008</a:t>
          </a:r>
        </a:p>
      </cdr:txBody>
    </cdr:sp>
  </cdr:relSizeAnchor>
</c:userShapes>
</file>

<file path=xl/drawings/drawing4.xml><?xml version="1.0" encoding="utf-8"?>
<c:userShapes xmlns:c="http://schemas.openxmlformats.org/drawingml/2006/chart">
  <cdr:relSizeAnchor xmlns:cdr="http://schemas.openxmlformats.org/drawingml/2006/chartDrawing">
    <cdr:from>
      <cdr:x>0.84185</cdr:x>
      <cdr:y>0</cdr:y>
    </cdr:from>
    <cdr:to>
      <cdr:x>1</cdr:x>
      <cdr:y>0.38194</cdr:y>
    </cdr:to>
    <cdr:sp macro="" textlink="">
      <cdr:nvSpPr>
        <cdr:cNvPr id="2" name="TextBox 1"/>
        <cdr:cNvSpPr txBox="1"/>
      </cdr:nvSpPr>
      <cdr:spPr>
        <a:xfrm xmlns:a="http://schemas.openxmlformats.org/drawingml/2006/main">
          <a:off x="4867275" y="0"/>
          <a:ext cx="914400" cy="1047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1301</a:t>
          </a:r>
        </a:p>
      </cdr:txBody>
    </cdr:sp>
  </cdr:relSizeAnchor>
</c:userShapes>
</file>

<file path=xl/drawings/drawing5.xml><?xml version="1.0" encoding="utf-8"?>
<c:userShapes xmlns:c="http://schemas.openxmlformats.org/drawingml/2006/chart">
  <cdr:relSizeAnchor xmlns:cdr="http://schemas.openxmlformats.org/drawingml/2006/chartDrawing">
    <cdr:from>
      <cdr:x>0.84314</cdr:x>
      <cdr:y>0</cdr:y>
    </cdr:from>
    <cdr:to>
      <cdr:x>1</cdr:x>
      <cdr:y>0.38194</cdr:y>
    </cdr:to>
    <cdr:sp macro="" textlink="">
      <cdr:nvSpPr>
        <cdr:cNvPr id="2" name="TextBox 1"/>
        <cdr:cNvSpPr txBox="1"/>
      </cdr:nvSpPr>
      <cdr:spPr>
        <a:xfrm xmlns:a="http://schemas.openxmlformats.org/drawingml/2006/main">
          <a:off x="4914900" y="0"/>
          <a:ext cx="914400" cy="1047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0710</a:t>
          </a:r>
        </a:p>
      </cdr:txBody>
    </cdr:sp>
  </cdr:relSizeAnchor>
</c:userShapes>
</file>

<file path=xl/drawings/drawing6.xml><?xml version="1.0" encoding="utf-8"?>
<c:userShapes xmlns:c="http://schemas.openxmlformats.org/drawingml/2006/chart">
  <cdr:relSizeAnchor xmlns:cdr="http://schemas.openxmlformats.org/drawingml/2006/chartDrawing">
    <cdr:from>
      <cdr:x>0.84739</cdr:x>
      <cdr:y>0</cdr:y>
    </cdr:from>
    <cdr:to>
      <cdr:x>1</cdr:x>
      <cdr:y>0.39507</cdr:y>
    </cdr:to>
    <cdr:sp macro="" textlink="">
      <cdr:nvSpPr>
        <cdr:cNvPr id="2" name="TextBox 1"/>
        <cdr:cNvSpPr txBox="1"/>
      </cdr:nvSpPr>
      <cdr:spPr>
        <a:xfrm xmlns:a="http://schemas.openxmlformats.org/drawingml/2006/main">
          <a:off x="5076825" y="0"/>
          <a:ext cx="912890" cy="13133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2005</a:t>
          </a:r>
        </a:p>
      </cdr:txBody>
    </cdr:sp>
  </cdr:relSizeAnchor>
</c:userShapes>
</file>

<file path=xl/drawings/drawing7.xml><?xml version="1.0" encoding="utf-8"?>
<c:userShapes xmlns:c="http://schemas.openxmlformats.org/drawingml/2006/chart">
  <cdr:relSizeAnchor xmlns:cdr="http://schemas.openxmlformats.org/drawingml/2006/chartDrawing">
    <cdr:from>
      <cdr:x>0.84835</cdr:x>
      <cdr:y>0</cdr:y>
    </cdr:from>
    <cdr:to>
      <cdr:x>1</cdr:x>
      <cdr:y>0.47875</cdr:y>
    </cdr:to>
    <cdr:sp macro="" textlink="">
      <cdr:nvSpPr>
        <cdr:cNvPr id="2" name="TextBox 1"/>
        <cdr:cNvSpPr txBox="1"/>
      </cdr:nvSpPr>
      <cdr:spPr>
        <a:xfrm xmlns:a="http://schemas.openxmlformats.org/drawingml/2006/main">
          <a:off x="5162550" y="0"/>
          <a:ext cx="912890" cy="13133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1509</a:t>
          </a:r>
        </a:p>
      </cdr:txBody>
    </cdr:sp>
  </cdr:relSizeAnchor>
</c:userShapes>
</file>

<file path=xl/drawings/drawing8.xml><?xml version="1.0" encoding="utf-8"?>
<c:userShapes xmlns:c="http://schemas.openxmlformats.org/drawingml/2006/chart">
  <cdr:relSizeAnchor xmlns:cdr="http://schemas.openxmlformats.org/drawingml/2006/chartDrawing">
    <cdr:from>
      <cdr:x>0.85232</cdr:x>
      <cdr:y>0</cdr:y>
    </cdr:from>
    <cdr:to>
      <cdr:x>1</cdr:x>
      <cdr:y>0.12815</cdr:y>
    </cdr:to>
    <cdr:sp macro="" textlink="">
      <cdr:nvSpPr>
        <cdr:cNvPr id="2" name="TextBox 1"/>
        <cdr:cNvSpPr txBox="1"/>
      </cdr:nvSpPr>
      <cdr:spPr>
        <a:xfrm xmlns:a="http://schemas.openxmlformats.org/drawingml/2006/main">
          <a:off x="5268835" y="0"/>
          <a:ext cx="912890" cy="533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1905</a:t>
          </a:r>
        </a:p>
      </cdr:txBody>
    </cdr:sp>
  </cdr:relSizeAnchor>
</c:userShapes>
</file>

<file path=xl/drawings/drawing9.xml><?xml version="1.0" encoding="utf-8"?>
<c:userShapes xmlns:c="http://schemas.openxmlformats.org/drawingml/2006/chart">
  <cdr:relSizeAnchor xmlns:cdr="http://schemas.openxmlformats.org/drawingml/2006/chartDrawing">
    <cdr:from>
      <cdr:x>0.85392</cdr:x>
      <cdr:y>0</cdr:y>
    </cdr:from>
    <cdr:to>
      <cdr:x>1</cdr:x>
      <cdr:y>0.14236</cdr:y>
    </cdr:to>
    <cdr:sp macro="" textlink="">
      <cdr:nvSpPr>
        <cdr:cNvPr id="2" name="TextBox 1"/>
        <cdr:cNvSpPr txBox="1"/>
      </cdr:nvSpPr>
      <cdr:spPr>
        <a:xfrm xmlns:a="http://schemas.openxmlformats.org/drawingml/2006/main">
          <a:off x="5400676" y="0"/>
          <a:ext cx="923924" cy="3905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l-GR" sz="1200" b="1" u="sng"/>
            <a:t>2001</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C17" sqref="C17"/>
    </sheetView>
  </sheetViews>
  <sheetFormatPr defaultRowHeight="15"/>
  <cols>
    <col min="2" max="2" width="54.85546875" customWidth="1"/>
    <col min="3" max="3" width="10.140625" bestFit="1" customWidth="1"/>
    <col min="4" max="4" width="10.7109375" customWidth="1"/>
    <col min="5" max="5" width="10.140625" bestFit="1" customWidth="1"/>
    <col min="6" max="6" width="10.85546875" bestFit="1" customWidth="1"/>
    <col min="7" max="7" width="10.140625" bestFit="1" customWidth="1"/>
    <col min="8" max="8" width="10.85546875" bestFit="1" customWidth="1"/>
    <col min="9" max="9" width="10.140625" bestFit="1" customWidth="1"/>
    <col min="10" max="10" width="10.85546875" bestFit="1" customWidth="1"/>
    <col min="11" max="11" width="10.140625" bestFit="1" customWidth="1"/>
    <col min="12" max="12" width="10.85546875" bestFit="1" customWidth="1"/>
    <col min="13" max="13" width="11" customWidth="1"/>
    <col min="14" max="14" width="10.140625" customWidth="1"/>
  </cols>
  <sheetData>
    <row r="1" spans="1:14" s="1" customFormat="1">
      <c r="A1" s="1" t="s">
        <v>7</v>
      </c>
    </row>
    <row r="2" spans="1:14" s="2" customFormat="1" ht="44.25" customHeight="1">
      <c r="C2" s="46">
        <v>2014</v>
      </c>
      <c r="D2" s="46"/>
      <c r="E2" s="46">
        <v>2015</v>
      </c>
      <c r="F2" s="46"/>
      <c r="G2" s="46">
        <v>2016</v>
      </c>
      <c r="H2" s="46"/>
      <c r="I2" s="47">
        <v>2017</v>
      </c>
      <c r="J2" s="47"/>
      <c r="K2" s="47">
        <v>2018</v>
      </c>
      <c r="L2" s="47"/>
      <c r="M2" s="5" t="s">
        <v>8</v>
      </c>
      <c r="N2" s="5" t="s">
        <v>9</v>
      </c>
    </row>
    <row r="3" spans="1:14" s="3" customFormat="1">
      <c r="C3" s="3" t="s">
        <v>0</v>
      </c>
      <c r="D3" s="3" t="s">
        <v>1</v>
      </c>
      <c r="E3" s="3" t="s">
        <v>0</v>
      </c>
      <c r="F3" s="3" t="s">
        <v>1</v>
      </c>
      <c r="G3" s="3" t="s">
        <v>0</v>
      </c>
      <c r="H3" s="3" t="s">
        <v>1</v>
      </c>
      <c r="I3" s="3" t="s">
        <v>0</v>
      </c>
      <c r="J3" s="3" t="s">
        <v>1</v>
      </c>
      <c r="K3" s="3" t="s">
        <v>0</v>
      </c>
      <c r="L3" s="3" t="s">
        <v>1</v>
      </c>
    </row>
    <row r="4" spans="1:14">
      <c r="A4" s="44" t="s">
        <v>2</v>
      </c>
      <c r="B4" s="44"/>
      <c r="C4" s="4">
        <v>46483922</v>
      </c>
      <c r="D4" s="4">
        <v>80307809</v>
      </c>
      <c r="E4" s="4">
        <v>60084834</v>
      </c>
      <c r="F4" s="4">
        <v>98796012</v>
      </c>
      <c r="G4" s="4">
        <v>53095733</v>
      </c>
      <c r="H4" s="4">
        <v>89432387</v>
      </c>
      <c r="I4" s="4">
        <v>31804080</v>
      </c>
      <c r="J4" s="4">
        <v>57158698</v>
      </c>
      <c r="K4" s="4">
        <v>45708253</v>
      </c>
      <c r="L4" s="4">
        <v>60498421</v>
      </c>
      <c r="M4" s="6">
        <f>(K4/I4)-1</f>
        <v>0.43718205337176874</v>
      </c>
      <c r="N4" s="6">
        <f>(K4/C4)-1</f>
        <v>-1.6686823456936395E-2</v>
      </c>
    </row>
    <row r="5" spans="1:14">
      <c r="A5" s="44" t="s">
        <v>3</v>
      </c>
      <c r="B5" s="44"/>
      <c r="C5" s="4">
        <v>36254108</v>
      </c>
      <c r="D5" s="4">
        <v>61383592</v>
      </c>
      <c r="E5" s="4">
        <v>43303424</v>
      </c>
      <c r="F5" s="4">
        <v>86375476</v>
      </c>
      <c r="G5" s="4">
        <v>37608124</v>
      </c>
      <c r="H5" s="4">
        <v>80692718</v>
      </c>
      <c r="I5" s="4">
        <v>22460543</v>
      </c>
      <c r="J5" s="4">
        <v>45391622</v>
      </c>
      <c r="K5" s="4">
        <v>29920493</v>
      </c>
      <c r="L5" s="4">
        <v>57684103</v>
      </c>
      <c r="M5" s="6">
        <f t="shared" ref="M5:M8" si="0">(K5/I5)-1</f>
        <v>0.33213578140118871</v>
      </c>
      <c r="N5" s="6">
        <f t="shared" ref="N5:N8" si="1">(K5/C5)-1</f>
        <v>-0.17470061599639963</v>
      </c>
    </row>
    <row r="6" spans="1:14">
      <c r="A6" s="44" t="s">
        <v>4</v>
      </c>
      <c r="B6" s="44"/>
      <c r="C6" s="4">
        <v>704295</v>
      </c>
      <c r="D6" s="4">
        <v>145357</v>
      </c>
      <c r="E6" s="4">
        <v>414321</v>
      </c>
      <c r="F6" s="4">
        <v>70630</v>
      </c>
      <c r="G6" s="4">
        <v>21693</v>
      </c>
      <c r="H6" s="4">
        <v>32826</v>
      </c>
      <c r="I6" s="4">
        <v>1661</v>
      </c>
      <c r="J6" s="4">
        <v>164</v>
      </c>
      <c r="K6" s="4">
        <v>7136</v>
      </c>
      <c r="L6" s="4">
        <v>1924</v>
      </c>
      <c r="M6" s="6">
        <f t="shared" si="0"/>
        <v>3.2962071041541243</v>
      </c>
      <c r="N6" s="6">
        <f t="shared" si="1"/>
        <v>-0.98986788206646359</v>
      </c>
    </row>
    <row r="7" spans="1:14">
      <c r="A7" s="45" t="s">
        <v>5</v>
      </c>
      <c r="B7" s="45"/>
      <c r="C7" s="4">
        <v>2975151</v>
      </c>
      <c r="D7" s="4">
        <v>17708585</v>
      </c>
      <c r="E7" s="4">
        <v>1690754</v>
      </c>
      <c r="F7" s="4">
        <v>9942960</v>
      </c>
      <c r="G7" s="4">
        <v>1012161</v>
      </c>
      <c r="H7" s="4">
        <v>6242970</v>
      </c>
      <c r="I7" s="4">
        <v>1406602</v>
      </c>
      <c r="J7" s="4">
        <v>10544210</v>
      </c>
      <c r="K7" s="4">
        <v>18979</v>
      </c>
      <c r="L7" s="4">
        <v>41260</v>
      </c>
      <c r="M7" s="6">
        <f t="shared" si="0"/>
        <v>-0.98650719962007727</v>
      </c>
      <c r="N7" s="6">
        <f t="shared" si="1"/>
        <v>-0.99362082798486528</v>
      </c>
    </row>
    <row r="8" spans="1:14">
      <c r="A8" s="45" t="s">
        <v>6</v>
      </c>
      <c r="B8" s="45"/>
      <c r="C8" s="4">
        <v>6550368</v>
      </c>
      <c r="D8" s="4">
        <v>1070275</v>
      </c>
      <c r="E8" s="4">
        <v>14676335</v>
      </c>
      <c r="F8" s="4">
        <v>2406946</v>
      </c>
      <c r="G8" s="4">
        <v>14453755</v>
      </c>
      <c r="H8" s="4">
        <v>2463873</v>
      </c>
      <c r="I8" s="4">
        <v>7935274</v>
      </c>
      <c r="J8" s="4">
        <v>1222702</v>
      </c>
      <c r="K8" s="4">
        <v>15761645</v>
      </c>
      <c r="L8" s="4">
        <v>2771134</v>
      </c>
      <c r="M8" s="6">
        <f t="shared" si="0"/>
        <v>0.98627608826109858</v>
      </c>
      <c r="N8" s="6">
        <f t="shared" si="1"/>
        <v>1.406222825954206</v>
      </c>
    </row>
    <row r="9" spans="1:14">
      <c r="C9" s="4"/>
      <c r="D9" s="4"/>
      <c r="E9" s="4"/>
      <c r="F9" s="4"/>
      <c r="G9" s="4"/>
      <c r="H9" s="4"/>
      <c r="I9" s="4"/>
      <c r="J9" s="4"/>
      <c r="K9" s="4"/>
      <c r="L9" s="4"/>
    </row>
  </sheetData>
  <mergeCells count="10">
    <mergeCell ref="E2:F2"/>
    <mergeCell ref="G2:H2"/>
    <mergeCell ref="I2:J2"/>
    <mergeCell ref="K2:L2"/>
    <mergeCell ref="A4:B4"/>
    <mergeCell ref="A5:B5"/>
    <mergeCell ref="A6:B6"/>
    <mergeCell ref="A7:B7"/>
    <mergeCell ref="A8:B8"/>
    <mergeCell ref="C2: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workbookViewId="0">
      <selection activeCell="B20" sqref="B20"/>
    </sheetView>
  </sheetViews>
  <sheetFormatPr defaultColWidth="9.140625" defaultRowHeight="12.75"/>
  <cols>
    <col min="1" max="1" width="12.42578125" style="8" customWidth="1"/>
    <col min="2" max="2" width="100.7109375" style="8" customWidth="1"/>
    <col min="3" max="3" width="10.140625" style="10" bestFit="1" customWidth="1"/>
    <col min="4" max="4" width="10.140625" style="9" bestFit="1" customWidth="1"/>
    <col min="5" max="5" width="10.140625" style="10" bestFit="1" customWidth="1"/>
    <col min="6" max="6" width="10.140625" style="9" bestFit="1" customWidth="1"/>
    <col min="7" max="7" width="10.140625" style="10" bestFit="1" customWidth="1"/>
    <col min="8" max="8" width="10.140625" style="9" bestFit="1" customWidth="1"/>
    <col min="9" max="9" width="10.140625" style="10" bestFit="1" customWidth="1"/>
    <col min="10" max="10" width="10.140625" style="9" bestFit="1" customWidth="1"/>
    <col min="11" max="11" width="9.85546875" style="10" bestFit="1" customWidth="1"/>
    <col min="12" max="12" width="9.85546875" style="9" bestFit="1" customWidth="1"/>
    <col min="13" max="13" width="9.140625" style="15"/>
    <col min="14" max="14" width="11.7109375" style="12" customWidth="1"/>
    <col min="15" max="15" width="9.140625" style="13"/>
    <col min="16" max="16" width="12.28515625" style="14" customWidth="1"/>
    <col min="17" max="16384" width="9.140625" style="8"/>
  </cols>
  <sheetData>
    <row r="1" spans="1:17" s="27" customFormat="1" ht="20.25" thickTop="1" thickBot="1">
      <c r="A1" s="26" t="s">
        <v>215</v>
      </c>
      <c r="B1" s="26"/>
      <c r="C1" s="26"/>
      <c r="D1" s="26"/>
      <c r="E1" s="26"/>
      <c r="F1" s="26"/>
      <c r="G1" s="26"/>
      <c r="H1" s="26"/>
      <c r="I1" s="26"/>
      <c r="J1" s="26"/>
      <c r="K1" s="26"/>
      <c r="L1" s="26"/>
      <c r="M1" s="26"/>
      <c r="N1" s="26"/>
      <c r="O1" s="26"/>
    </row>
    <row r="2" spans="1:17" s="20" customFormat="1" ht="52.5" thickTop="1" thickBot="1">
      <c r="A2" s="22" t="s">
        <v>10</v>
      </c>
      <c r="B2" s="20" t="s">
        <v>11</v>
      </c>
      <c r="C2" s="48">
        <v>2018</v>
      </c>
      <c r="D2" s="48"/>
      <c r="E2" s="48">
        <v>2017</v>
      </c>
      <c r="F2" s="48"/>
      <c r="G2" s="48">
        <v>2016</v>
      </c>
      <c r="H2" s="48"/>
      <c r="I2" s="49">
        <v>2015</v>
      </c>
      <c r="J2" s="49"/>
      <c r="K2" s="49">
        <v>2014</v>
      </c>
      <c r="L2" s="49"/>
      <c r="M2" s="18" t="s">
        <v>119</v>
      </c>
      <c r="N2" s="18" t="s">
        <v>135</v>
      </c>
      <c r="O2" s="18" t="s">
        <v>120</v>
      </c>
      <c r="P2" s="18" t="s">
        <v>136</v>
      </c>
      <c r="Q2" s="22"/>
    </row>
    <row r="3" spans="1:17" s="20" customFormat="1" ht="14.25" thickTop="1" thickBot="1">
      <c r="A3" s="19"/>
      <c r="B3" s="19"/>
      <c r="C3" s="19" t="s">
        <v>12</v>
      </c>
      <c r="D3" s="19" t="s">
        <v>1</v>
      </c>
      <c r="E3" s="19" t="s">
        <v>12</v>
      </c>
      <c r="F3" s="19" t="s">
        <v>1</v>
      </c>
      <c r="G3" s="19" t="s">
        <v>12</v>
      </c>
      <c r="H3" s="19" t="s">
        <v>1</v>
      </c>
      <c r="I3" s="19" t="s">
        <v>12</v>
      </c>
      <c r="J3" s="19" t="s">
        <v>1</v>
      </c>
      <c r="K3" s="19" t="s">
        <v>12</v>
      </c>
      <c r="L3" s="19" t="s">
        <v>1</v>
      </c>
      <c r="M3" s="19"/>
      <c r="N3" s="19"/>
      <c r="O3" s="19"/>
    </row>
    <row r="4" spans="1:17" s="20" customFormat="1" ht="14.25" thickTop="1" thickBot="1">
      <c r="A4" s="23" t="s">
        <v>13</v>
      </c>
      <c r="B4" s="24" t="s">
        <v>14</v>
      </c>
      <c r="C4" s="25">
        <v>15866375</v>
      </c>
      <c r="D4" s="25">
        <v>38042752</v>
      </c>
      <c r="E4" s="25">
        <v>11502091</v>
      </c>
      <c r="F4" s="25">
        <v>31605601</v>
      </c>
      <c r="G4" s="25">
        <v>17404312</v>
      </c>
      <c r="H4" s="25">
        <v>48128338</v>
      </c>
      <c r="I4" s="25">
        <v>22368170</v>
      </c>
      <c r="J4" s="25">
        <v>52710626</v>
      </c>
      <c r="K4" s="25">
        <v>18338148</v>
      </c>
      <c r="L4" s="25">
        <v>37287213</v>
      </c>
      <c r="M4" s="21">
        <f>(C4/E4)-1</f>
        <v>0.37943396552852859</v>
      </c>
      <c r="N4" s="21">
        <f>(D4/F4)-1</f>
        <v>0.20367121004913025</v>
      </c>
      <c r="O4" s="21">
        <f>(C4/K4)-1</f>
        <v>-0.13478858388535198</v>
      </c>
      <c r="P4" s="21">
        <f>(D4/L4)-1</f>
        <v>2.0262683617571442E-2</v>
      </c>
    </row>
    <row r="5" spans="1:17" s="20" customFormat="1" ht="15.75" customHeight="1" thickTop="1" thickBot="1">
      <c r="A5" s="23" t="s">
        <v>21</v>
      </c>
      <c r="B5" s="24" t="s">
        <v>22</v>
      </c>
      <c r="C5" s="25">
        <v>3438536</v>
      </c>
      <c r="D5" s="25">
        <v>7836752</v>
      </c>
      <c r="E5" s="25">
        <v>1122618</v>
      </c>
      <c r="F5" s="25">
        <v>3029602</v>
      </c>
      <c r="G5" s="25">
        <v>2108680</v>
      </c>
      <c r="H5" s="25">
        <v>5214895</v>
      </c>
      <c r="I5" s="25">
        <v>3732504</v>
      </c>
      <c r="J5" s="25">
        <v>6940749</v>
      </c>
      <c r="K5" s="25">
        <v>4144831</v>
      </c>
      <c r="L5" s="25">
        <v>7671965</v>
      </c>
      <c r="M5" s="21">
        <f t="shared" ref="M5:M50" si="0">(C5/E5)-1</f>
        <v>2.062961755468022</v>
      </c>
      <c r="N5" s="21">
        <f t="shared" ref="N5:N50" si="1">(D5/F5)-1</f>
        <v>1.586726573325473</v>
      </c>
      <c r="O5" s="21">
        <f t="shared" ref="O5:O67" si="2">(C5/K5)-1</f>
        <v>-0.17040381139785921</v>
      </c>
      <c r="P5" s="21">
        <f t="shared" ref="P5:P67" si="3">(D5/L5)-1</f>
        <v>2.1479112587192484E-2</v>
      </c>
    </row>
    <row r="6" spans="1:17" s="20" customFormat="1" ht="25.5" thickTop="1" thickBot="1">
      <c r="A6" s="23" t="s">
        <v>17</v>
      </c>
      <c r="B6" s="24" t="s">
        <v>138</v>
      </c>
      <c r="C6" s="25">
        <v>2973492</v>
      </c>
      <c r="D6" s="25">
        <v>3767850</v>
      </c>
      <c r="E6" s="25">
        <v>3664328</v>
      </c>
      <c r="F6" s="25">
        <v>4471034</v>
      </c>
      <c r="G6" s="25">
        <v>3875657</v>
      </c>
      <c r="H6" s="25">
        <v>4743256</v>
      </c>
      <c r="I6" s="25">
        <v>3600237</v>
      </c>
      <c r="J6" s="25">
        <v>4432549</v>
      </c>
      <c r="K6" s="25">
        <v>4514411</v>
      </c>
      <c r="L6" s="25">
        <v>5405060</v>
      </c>
      <c r="M6" s="21">
        <f t="shared" si="0"/>
        <v>-0.18853006608578704</v>
      </c>
      <c r="N6" s="21">
        <f t="shared" si="1"/>
        <v>-0.15727547587426083</v>
      </c>
      <c r="O6" s="21">
        <f t="shared" si="2"/>
        <v>-0.34133334337524868</v>
      </c>
      <c r="P6" s="21">
        <f t="shared" si="3"/>
        <v>-0.30290320551483241</v>
      </c>
    </row>
    <row r="7" spans="1:17" s="20" customFormat="1" ht="14.25" thickTop="1" thickBot="1">
      <c r="A7" s="23" t="s">
        <v>39</v>
      </c>
      <c r="B7" s="24" t="s">
        <v>40</v>
      </c>
      <c r="C7" s="25">
        <v>1865101</v>
      </c>
      <c r="D7" s="25">
        <v>1430322</v>
      </c>
      <c r="E7" s="25">
        <v>1138640</v>
      </c>
      <c r="F7" s="25">
        <v>809348</v>
      </c>
      <c r="G7" s="25">
        <v>171332</v>
      </c>
      <c r="H7" s="25">
        <v>120824</v>
      </c>
      <c r="I7" s="25">
        <v>113582</v>
      </c>
      <c r="J7" s="25">
        <v>44519</v>
      </c>
      <c r="K7" s="25">
        <v>91314</v>
      </c>
      <c r="L7" s="25">
        <v>32709</v>
      </c>
      <c r="M7" s="21">
        <f t="shared" si="0"/>
        <v>0.63800762312934722</v>
      </c>
      <c r="N7" s="21">
        <f t="shared" si="1"/>
        <v>0.76725215852760487</v>
      </c>
      <c r="O7" s="21">
        <f t="shared" si="2"/>
        <v>19.425137437851809</v>
      </c>
      <c r="P7" s="21">
        <f t="shared" si="3"/>
        <v>42.728698523342196</v>
      </c>
    </row>
    <row r="8" spans="1:17" s="20" customFormat="1" ht="37.5" thickTop="1" thickBot="1">
      <c r="A8" s="23" t="s">
        <v>23</v>
      </c>
      <c r="B8" s="24" t="s">
        <v>139</v>
      </c>
      <c r="C8" s="25">
        <v>1446634</v>
      </c>
      <c r="D8" s="25">
        <v>3157991</v>
      </c>
      <c r="E8" s="25">
        <v>599298</v>
      </c>
      <c r="F8" s="25">
        <v>1146838</v>
      </c>
      <c r="G8" s="25">
        <v>1418748</v>
      </c>
      <c r="H8" s="25">
        <v>3700370</v>
      </c>
      <c r="I8" s="25">
        <v>1640954</v>
      </c>
      <c r="J8" s="25">
        <v>3482080</v>
      </c>
      <c r="K8" s="25">
        <v>824470</v>
      </c>
      <c r="L8" s="25">
        <v>1583108</v>
      </c>
      <c r="M8" s="21">
        <f t="shared" si="0"/>
        <v>1.4138809073282408</v>
      </c>
      <c r="N8" s="21">
        <f t="shared" si="1"/>
        <v>1.7536504719934287</v>
      </c>
      <c r="O8" s="21">
        <f t="shared" si="2"/>
        <v>0.75462296990794075</v>
      </c>
      <c r="P8" s="21">
        <f t="shared" si="3"/>
        <v>0.99480452375959194</v>
      </c>
    </row>
    <row r="9" spans="1:17" s="20" customFormat="1" ht="14.25" thickTop="1" thickBot="1">
      <c r="A9" s="23" t="s">
        <v>31</v>
      </c>
      <c r="B9" s="24" t="s">
        <v>32</v>
      </c>
      <c r="C9" s="25">
        <v>725620</v>
      </c>
      <c r="D9" s="25">
        <v>689661</v>
      </c>
      <c r="E9" s="25">
        <v>636676</v>
      </c>
      <c r="F9" s="25">
        <v>579732</v>
      </c>
      <c r="G9" s="25">
        <v>551324</v>
      </c>
      <c r="H9" s="25">
        <v>431117</v>
      </c>
      <c r="I9" s="25">
        <v>909735</v>
      </c>
      <c r="J9" s="25">
        <v>834597</v>
      </c>
      <c r="K9" s="25">
        <v>771043</v>
      </c>
      <c r="L9" s="25">
        <v>724417</v>
      </c>
      <c r="M9" s="21">
        <f t="shared" si="0"/>
        <v>0.13970056983457835</v>
      </c>
      <c r="N9" s="21">
        <f t="shared" si="1"/>
        <v>0.18962037631181294</v>
      </c>
      <c r="O9" s="21">
        <f t="shared" si="2"/>
        <v>-5.8911111312858089E-2</v>
      </c>
      <c r="P9" s="21">
        <f t="shared" si="3"/>
        <v>-4.7977891186982036E-2</v>
      </c>
    </row>
    <row r="10" spans="1:17" s="20" customFormat="1" ht="25.5" thickTop="1" thickBot="1">
      <c r="A10" s="23" t="s">
        <v>33</v>
      </c>
      <c r="B10" s="24" t="s">
        <v>34</v>
      </c>
      <c r="C10" s="25">
        <v>645398</v>
      </c>
      <c r="D10" s="25">
        <v>1545783</v>
      </c>
      <c r="E10" s="25">
        <v>417704</v>
      </c>
      <c r="F10" s="25">
        <v>1002025</v>
      </c>
      <c r="G10" s="25">
        <v>485427</v>
      </c>
      <c r="H10" s="25">
        <v>585962</v>
      </c>
      <c r="I10" s="25">
        <v>460026</v>
      </c>
      <c r="J10" s="25">
        <v>826127</v>
      </c>
      <c r="K10" s="25">
        <v>224175</v>
      </c>
      <c r="L10" s="25">
        <v>320715</v>
      </c>
      <c r="M10" s="21">
        <f t="shared" si="0"/>
        <v>0.54510849788366889</v>
      </c>
      <c r="N10" s="21">
        <f t="shared" si="1"/>
        <v>0.54265911529153454</v>
      </c>
      <c r="O10" s="21">
        <f t="shared" si="2"/>
        <v>1.8789918590386976</v>
      </c>
      <c r="P10" s="21">
        <f t="shared" si="3"/>
        <v>3.8198026285019413</v>
      </c>
    </row>
    <row r="11" spans="1:17" s="20" customFormat="1" ht="14.25" thickTop="1" thickBot="1">
      <c r="A11" s="23" t="s">
        <v>27</v>
      </c>
      <c r="B11" s="24" t="s">
        <v>28</v>
      </c>
      <c r="C11" s="25">
        <v>428508</v>
      </c>
      <c r="D11" s="25">
        <v>5958</v>
      </c>
      <c r="E11" s="25">
        <v>486000</v>
      </c>
      <c r="F11" s="25">
        <v>6000</v>
      </c>
      <c r="G11" s="25">
        <v>972000</v>
      </c>
      <c r="H11" s="25">
        <v>12000</v>
      </c>
      <c r="I11" s="25">
        <v>742500</v>
      </c>
      <c r="J11" s="25">
        <v>9900</v>
      </c>
      <c r="K11" s="25">
        <v>741000</v>
      </c>
      <c r="L11" s="25">
        <v>9000</v>
      </c>
      <c r="M11" s="21">
        <f t="shared" si="0"/>
        <v>-0.11829629629629634</v>
      </c>
      <c r="N11" s="21">
        <f t="shared" si="1"/>
        <v>-7.0000000000000062E-3</v>
      </c>
      <c r="O11" s="21">
        <f t="shared" si="2"/>
        <v>-0.42171659919028337</v>
      </c>
      <c r="P11" s="21">
        <f t="shared" si="3"/>
        <v>-0.33799999999999997</v>
      </c>
    </row>
    <row r="12" spans="1:17" s="20" customFormat="1" ht="25.5" thickTop="1" thickBot="1">
      <c r="A12" s="23" t="s">
        <v>35</v>
      </c>
      <c r="B12" s="24" t="s">
        <v>36</v>
      </c>
      <c r="C12" s="25">
        <v>350735</v>
      </c>
      <c r="D12" s="25">
        <v>108167</v>
      </c>
      <c r="E12" s="25">
        <v>429191</v>
      </c>
      <c r="F12" s="25">
        <v>172680</v>
      </c>
      <c r="G12" s="25">
        <v>413625</v>
      </c>
      <c r="H12" s="25">
        <v>165602</v>
      </c>
      <c r="I12" s="25">
        <v>605455</v>
      </c>
      <c r="J12" s="25">
        <v>219411</v>
      </c>
      <c r="K12" s="25">
        <v>528005</v>
      </c>
      <c r="L12" s="25">
        <v>180300</v>
      </c>
      <c r="M12" s="21">
        <f t="shared" si="0"/>
        <v>-0.18279973252002024</v>
      </c>
      <c r="N12" s="21">
        <f t="shared" si="1"/>
        <v>-0.37359856381746581</v>
      </c>
      <c r="O12" s="21">
        <f t="shared" si="2"/>
        <v>-0.33573545705059615</v>
      </c>
      <c r="P12" s="21">
        <f t="shared" si="3"/>
        <v>-0.40007210205213528</v>
      </c>
    </row>
    <row r="13" spans="1:17" s="20" customFormat="1" ht="14.25" thickTop="1" thickBot="1">
      <c r="A13" s="23" t="s">
        <v>51</v>
      </c>
      <c r="B13" s="24" t="s">
        <v>52</v>
      </c>
      <c r="C13" s="25">
        <v>255055</v>
      </c>
      <c r="D13" s="25">
        <v>431773</v>
      </c>
      <c r="E13" s="25">
        <v>62878</v>
      </c>
      <c r="F13" s="25">
        <v>110854</v>
      </c>
      <c r="G13" s="25">
        <v>56646</v>
      </c>
      <c r="H13" s="25">
        <v>72532</v>
      </c>
      <c r="I13" s="25">
        <v>0</v>
      </c>
      <c r="J13" s="25">
        <v>0</v>
      </c>
      <c r="K13" s="25">
        <v>0</v>
      </c>
      <c r="L13" s="25">
        <v>0</v>
      </c>
      <c r="M13" s="21">
        <f t="shared" si="0"/>
        <v>3.0563472120614525</v>
      </c>
      <c r="N13" s="21">
        <f t="shared" si="1"/>
        <v>2.8949699604885706</v>
      </c>
      <c r="O13" s="21"/>
      <c r="P13" s="21"/>
    </row>
    <row r="14" spans="1:17" s="20" customFormat="1" ht="25.5" thickTop="1" thickBot="1">
      <c r="A14" s="23" t="s">
        <v>65</v>
      </c>
      <c r="B14" s="24" t="s">
        <v>66</v>
      </c>
      <c r="C14" s="25">
        <v>249592</v>
      </c>
      <c r="D14" s="25">
        <v>170560</v>
      </c>
      <c r="E14" s="25">
        <v>283708</v>
      </c>
      <c r="F14" s="25">
        <v>220040</v>
      </c>
      <c r="G14" s="25">
        <v>21444</v>
      </c>
      <c r="H14" s="25">
        <v>19593</v>
      </c>
      <c r="I14" s="25">
        <v>178384</v>
      </c>
      <c r="J14" s="25">
        <v>103389</v>
      </c>
      <c r="K14" s="25">
        <v>195208</v>
      </c>
      <c r="L14" s="25">
        <v>151083</v>
      </c>
      <c r="M14" s="21">
        <f t="shared" si="0"/>
        <v>-0.12025039829684037</v>
      </c>
      <c r="N14" s="21">
        <f t="shared" si="1"/>
        <v>-0.22486820578076716</v>
      </c>
      <c r="O14" s="21">
        <f t="shared" si="2"/>
        <v>0.27859513954346138</v>
      </c>
      <c r="P14" s="21">
        <f t="shared" si="3"/>
        <v>0.1289158939126176</v>
      </c>
    </row>
    <row r="15" spans="1:17" s="20" customFormat="1" ht="25.5" thickTop="1" thickBot="1">
      <c r="A15" s="23" t="s">
        <v>67</v>
      </c>
      <c r="B15" s="24" t="s">
        <v>68</v>
      </c>
      <c r="C15" s="25">
        <v>228211</v>
      </c>
      <c r="D15" s="25">
        <v>27015</v>
      </c>
      <c r="E15" s="25">
        <v>236639</v>
      </c>
      <c r="F15" s="25">
        <v>35028</v>
      </c>
      <c r="G15" s="25">
        <v>19500</v>
      </c>
      <c r="H15" s="25">
        <v>7000</v>
      </c>
      <c r="I15" s="25">
        <v>0</v>
      </c>
      <c r="J15" s="25">
        <v>0</v>
      </c>
      <c r="K15" s="25">
        <v>79411</v>
      </c>
      <c r="L15" s="25">
        <v>20000</v>
      </c>
      <c r="M15" s="21">
        <f t="shared" si="0"/>
        <v>-3.5615431099691897E-2</v>
      </c>
      <c r="N15" s="21">
        <f t="shared" si="1"/>
        <v>-0.22875984926344639</v>
      </c>
      <c r="O15" s="21">
        <f t="shared" si="2"/>
        <v>1.8737958217375428</v>
      </c>
      <c r="P15" s="21">
        <f t="shared" si="3"/>
        <v>0.3507499999999999</v>
      </c>
    </row>
    <row r="16" spans="1:17" s="20" customFormat="1" ht="37.5" thickTop="1" thickBot="1">
      <c r="A16" s="23" t="s">
        <v>43</v>
      </c>
      <c r="B16" s="24" t="s">
        <v>44</v>
      </c>
      <c r="C16" s="25">
        <v>185295</v>
      </c>
      <c r="D16" s="25">
        <v>54753</v>
      </c>
      <c r="E16" s="25">
        <v>93160</v>
      </c>
      <c r="F16" s="25">
        <v>25000</v>
      </c>
      <c r="G16" s="25">
        <v>115580</v>
      </c>
      <c r="H16" s="25">
        <v>31250</v>
      </c>
      <c r="I16" s="25">
        <v>287930</v>
      </c>
      <c r="J16" s="25">
        <v>78185</v>
      </c>
      <c r="K16" s="25">
        <v>177557</v>
      </c>
      <c r="L16" s="25">
        <v>48921</v>
      </c>
      <c r="M16" s="21">
        <f t="shared" si="0"/>
        <v>0.98899742378703315</v>
      </c>
      <c r="N16" s="21">
        <f t="shared" si="1"/>
        <v>1.1901199999999998</v>
      </c>
      <c r="O16" s="21">
        <f t="shared" si="2"/>
        <v>4.3580371373699744E-2</v>
      </c>
      <c r="P16" s="21">
        <f t="shared" si="3"/>
        <v>0.11921260808241851</v>
      </c>
    </row>
    <row r="17" spans="1:16" s="20" customFormat="1" ht="25.5" thickTop="1" thickBot="1">
      <c r="A17" s="23" t="s">
        <v>37</v>
      </c>
      <c r="B17" s="24" t="s">
        <v>38</v>
      </c>
      <c r="C17" s="25">
        <v>184587</v>
      </c>
      <c r="D17" s="25">
        <v>29876</v>
      </c>
      <c r="E17" s="25">
        <v>257632</v>
      </c>
      <c r="F17" s="25">
        <v>44203</v>
      </c>
      <c r="G17" s="25">
        <v>275576</v>
      </c>
      <c r="H17" s="25">
        <v>46188</v>
      </c>
      <c r="I17" s="25">
        <v>574298</v>
      </c>
      <c r="J17" s="25">
        <v>128272</v>
      </c>
      <c r="K17" s="25">
        <v>507482</v>
      </c>
      <c r="L17" s="25">
        <v>108998</v>
      </c>
      <c r="M17" s="21">
        <f t="shared" si="0"/>
        <v>-0.28352456216619049</v>
      </c>
      <c r="N17" s="21">
        <f t="shared" si="1"/>
        <v>-0.32411827251544012</v>
      </c>
      <c r="O17" s="21">
        <f t="shared" si="2"/>
        <v>-0.63626887259055498</v>
      </c>
      <c r="P17" s="21">
        <f t="shared" si="3"/>
        <v>-0.72590322758215753</v>
      </c>
    </row>
    <row r="18" spans="1:16" s="20" customFormat="1" ht="37.5" thickTop="1" thickBot="1">
      <c r="A18" s="23" t="s">
        <v>123</v>
      </c>
      <c r="B18" s="24" t="s">
        <v>140</v>
      </c>
      <c r="C18" s="25">
        <v>155752</v>
      </c>
      <c r="D18" s="25">
        <v>10141</v>
      </c>
      <c r="E18" s="25">
        <v>0</v>
      </c>
      <c r="F18" s="25">
        <v>0</v>
      </c>
      <c r="G18" s="25">
        <v>0</v>
      </c>
      <c r="H18" s="25">
        <v>0</v>
      </c>
      <c r="I18" s="25">
        <v>0</v>
      </c>
      <c r="J18" s="25">
        <v>0</v>
      </c>
      <c r="K18" s="25">
        <v>0</v>
      </c>
      <c r="L18" s="25">
        <v>0</v>
      </c>
      <c r="M18" s="21"/>
      <c r="N18" s="21"/>
      <c r="O18" s="21"/>
      <c r="P18" s="21"/>
    </row>
    <row r="19" spans="1:16" s="20" customFormat="1" ht="14.25" thickTop="1" thickBot="1">
      <c r="A19" s="23" t="s">
        <v>47</v>
      </c>
      <c r="B19" s="24" t="s">
        <v>48</v>
      </c>
      <c r="C19" s="25">
        <v>151238</v>
      </c>
      <c r="D19" s="25">
        <v>22667</v>
      </c>
      <c r="E19" s="25">
        <v>119232</v>
      </c>
      <c r="F19" s="25">
        <v>22887</v>
      </c>
      <c r="G19" s="25">
        <v>80820</v>
      </c>
      <c r="H19" s="25">
        <v>12462</v>
      </c>
      <c r="I19" s="25">
        <v>145105</v>
      </c>
      <c r="J19" s="25">
        <v>20258</v>
      </c>
      <c r="K19" s="25">
        <v>109931</v>
      </c>
      <c r="L19" s="25">
        <v>14962</v>
      </c>
      <c r="M19" s="21">
        <f t="shared" si="0"/>
        <v>0.26843464841653253</v>
      </c>
      <c r="N19" s="21">
        <f t="shared" si="1"/>
        <v>-9.612443745357635E-3</v>
      </c>
      <c r="O19" s="21">
        <f t="shared" si="2"/>
        <v>0.37575388198051507</v>
      </c>
      <c r="P19" s="21">
        <f t="shared" si="3"/>
        <v>0.51497126052666764</v>
      </c>
    </row>
    <row r="20" spans="1:16" s="20" customFormat="1" ht="14.25" thickTop="1" thickBot="1">
      <c r="A20" s="23" t="s">
        <v>45</v>
      </c>
      <c r="B20" s="24" t="s">
        <v>46</v>
      </c>
      <c r="C20" s="25">
        <v>148600</v>
      </c>
      <c r="D20" s="25">
        <v>45960</v>
      </c>
      <c r="E20" s="25">
        <v>77800</v>
      </c>
      <c r="F20" s="25">
        <v>21360</v>
      </c>
      <c r="G20" s="25">
        <v>111658</v>
      </c>
      <c r="H20" s="25">
        <v>36720</v>
      </c>
      <c r="I20" s="25">
        <v>224947</v>
      </c>
      <c r="J20" s="25">
        <v>69781</v>
      </c>
      <c r="K20" s="25">
        <v>60358</v>
      </c>
      <c r="L20" s="25">
        <v>16026</v>
      </c>
      <c r="M20" s="21">
        <f t="shared" si="0"/>
        <v>0.91002570694087415</v>
      </c>
      <c r="N20" s="21">
        <f t="shared" si="1"/>
        <v>1.1516853932584268</v>
      </c>
      <c r="O20" s="21">
        <f t="shared" si="2"/>
        <v>1.4619768713343717</v>
      </c>
      <c r="P20" s="21">
        <f t="shared" si="3"/>
        <v>1.8678397603893675</v>
      </c>
    </row>
    <row r="21" spans="1:16" s="20" customFormat="1" ht="37.5" thickTop="1" thickBot="1">
      <c r="A21" s="23" t="s">
        <v>41</v>
      </c>
      <c r="B21" s="24" t="s">
        <v>42</v>
      </c>
      <c r="C21" s="25">
        <v>138797</v>
      </c>
      <c r="D21" s="25">
        <v>30902</v>
      </c>
      <c r="E21" s="25">
        <v>81539</v>
      </c>
      <c r="F21" s="25">
        <v>17428</v>
      </c>
      <c r="G21" s="25">
        <v>125110</v>
      </c>
      <c r="H21" s="25">
        <v>20483</v>
      </c>
      <c r="I21" s="25">
        <v>86419</v>
      </c>
      <c r="J21" s="25">
        <v>15679</v>
      </c>
      <c r="K21" s="25">
        <v>36819</v>
      </c>
      <c r="L21" s="25">
        <v>9748</v>
      </c>
      <c r="M21" s="21">
        <f t="shared" si="0"/>
        <v>0.70221611744073398</v>
      </c>
      <c r="N21" s="21">
        <f t="shared" si="1"/>
        <v>0.77312370897406479</v>
      </c>
      <c r="O21" s="21">
        <f t="shared" si="2"/>
        <v>2.769711290366387</v>
      </c>
      <c r="P21" s="21">
        <f t="shared" si="3"/>
        <v>2.1700861715223634</v>
      </c>
    </row>
    <row r="22" spans="1:16" s="20" customFormat="1" ht="25.5" thickTop="1" thickBot="1">
      <c r="A22" s="23" t="s">
        <v>60</v>
      </c>
      <c r="B22" s="24" t="s">
        <v>61</v>
      </c>
      <c r="C22" s="25">
        <v>79041</v>
      </c>
      <c r="D22" s="25">
        <v>16720</v>
      </c>
      <c r="E22" s="25">
        <v>72245</v>
      </c>
      <c r="F22" s="25">
        <v>28692</v>
      </c>
      <c r="G22" s="25">
        <v>30553</v>
      </c>
      <c r="H22" s="25">
        <v>6800</v>
      </c>
      <c r="I22" s="25">
        <v>65435</v>
      </c>
      <c r="J22" s="25">
        <v>27500</v>
      </c>
      <c r="K22" s="25">
        <v>37792</v>
      </c>
      <c r="L22" s="25">
        <v>12500</v>
      </c>
      <c r="M22" s="21">
        <f t="shared" si="0"/>
        <v>9.4068793688144581E-2</v>
      </c>
      <c r="N22" s="21">
        <f t="shared" si="1"/>
        <v>-0.41725916631813742</v>
      </c>
      <c r="O22" s="21">
        <f t="shared" si="2"/>
        <v>1.0914743861134633</v>
      </c>
      <c r="P22" s="21">
        <f t="shared" si="3"/>
        <v>0.3375999999999999</v>
      </c>
    </row>
    <row r="23" spans="1:16" s="20" customFormat="1" ht="14.25" thickTop="1" thickBot="1">
      <c r="A23" s="23" t="s">
        <v>117</v>
      </c>
      <c r="B23" s="24" t="s">
        <v>118</v>
      </c>
      <c r="C23" s="25">
        <v>64088</v>
      </c>
      <c r="D23" s="25">
        <v>30624</v>
      </c>
      <c r="E23" s="25">
        <v>27989</v>
      </c>
      <c r="F23" s="25">
        <v>11232</v>
      </c>
      <c r="G23" s="25">
        <v>0</v>
      </c>
      <c r="H23" s="25">
        <v>0</v>
      </c>
      <c r="I23" s="25">
        <v>0</v>
      </c>
      <c r="J23" s="25">
        <v>0</v>
      </c>
      <c r="K23" s="25">
        <v>0</v>
      </c>
      <c r="L23" s="25">
        <v>0</v>
      </c>
      <c r="M23" s="21">
        <f t="shared" si="0"/>
        <v>1.2897566901282649</v>
      </c>
      <c r="N23" s="21">
        <f t="shared" si="1"/>
        <v>1.7264957264957266</v>
      </c>
      <c r="O23" s="21"/>
      <c r="P23" s="21"/>
    </row>
    <row r="24" spans="1:16" s="20" customFormat="1" ht="25.5" thickTop="1" thickBot="1">
      <c r="A24" s="23" t="s">
        <v>71</v>
      </c>
      <c r="B24" s="24" t="s">
        <v>72</v>
      </c>
      <c r="C24" s="25">
        <v>62662</v>
      </c>
      <c r="D24" s="25">
        <v>3375</v>
      </c>
      <c r="E24" s="25">
        <v>22808</v>
      </c>
      <c r="F24" s="25">
        <v>1882</v>
      </c>
      <c r="G24" s="25">
        <v>15988</v>
      </c>
      <c r="H24" s="25">
        <v>811</v>
      </c>
      <c r="I24" s="25">
        <v>8766</v>
      </c>
      <c r="J24" s="25">
        <v>449</v>
      </c>
      <c r="K24" s="25">
        <v>8766</v>
      </c>
      <c r="L24" s="25">
        <v>449</v>
      </c>
      <c r="M24" s="21">
        <f t="shared" si="0"/>
        <v>1.7473693440897931</v>
      </c>
      <c r="N24" s="21">
        <f t="shared" si="1"/>
        <v>0.79330499468650362</v>
      </c>
      <c r="O24" s="21">
        <f t="shared" si="2"/>
        <v>6.1483002509696556</v>
      </c>
      <c r="P24" s="21">
        <f t="shared" si="3"/>
        <v>6.5167037861915365</v>
      </c>
    </row>
    <row r="25" spans="1:16" s="20" customFormat="1" ht="37.5" thickTop="1" thickBot="1">
      <c r="A25" s="23" t="s">
        <v>126</v>
      </c>
      <c r="B25" s="24" t="s">
        <v>141</v>
      </c>
      <c r="C25" s="25">
        <v>46820</v>
      </c>
      <c r="D25" s="25">
        <v>7020</v>
      </c>
      <c r="E25" s="25">
        <v>15100</v>
      </c>
      <c r="F25" s="25">
        <v>700</v>
      </c>
      <c r="G25" s="25">
        <v>0</v>
      </c>
      <c r="H25" s="25">
        <v>0</v>
      </c>
      <c r="I25" s="25">
        <v>0</v>
      </c>
      <c r="J25" s="25">
        <v>0</v>
      </c>
      <c r="K25" s="25">
        <v>0</v>
      </c>
      <c r="L25" s="25">
        <v>0</v>
      </c>
      <c r="M25" s="21">
        <f t="shared" si="0"/>
        <v>2.100662251655629</v>
      </c>
      <c r="N25" s="21">
        <f t="shared" si="1"/>
        <v>9.0285714285714285</v>
      </c>
      <c r="O25" s="21"/>
      <c r="P25" s="21"/>
    </row>
    <row r="26" spans="1:16" s="20" customFormat="1" ht="37.5" thickTop="1" thickBot="1">
      <c r="A26" s="23" t="s">
        <v>73</v>
      </c>
      <c r="B26" s="24" t="s">
        <v>142</v>
      </c>
      <c r="C26" s="25">
        <v>34364</v>
      </c>
      <c r="D26" s="25">
        <v>37</v>
      </c>
      <c r="E26" s="25">
        <v>41424</v>
      </c>
      <c r="F26" s="25">
        <v>6</v>
      </c>
      <c r="G26" s="25">
        <v>15256</v>
      </c>
      <c r="H26" s="25">
        <v>52</v>
      </c>
      <c r="I26" s="25">
        <v>6747</v>
      </c>
      <c r="J26" s="25">
        <v>5</v>
      </c>
      <c r="K26" s="25">
        <v>15448</v>
      </c>
      <c r="L26" s="25">
        <v>194</v>
      </c>
      <c r="M26" s="21">
        <f t="shared" si="0"/>
        <v>-0.17043259945925071</v>
      </c>
      <c r="N26" s="21">
        <f t="shared" si="1"/>
        <v>5.166666666666667</v>
      </c>
      <c r="O26" s="21">
        <f t="shared" si="2"/>
        <v>1.2244950802692904</v>
      </c>
      <c r="P26" s="21">
        <f t="shared" si="3"/>
        <v>-0.80927835051546393</v>
      </c>
    </row>
    <row r="27" spans="1:16" s="20" customFormat="1" ht="14.25" thickTop="1" thickBot="1">
      <c r="A27" s="23" t="s">
        <v>127</v>
      </c>
      <c r="B27" s="24" t="s">
        <v>128</v>
      </c>
      <c r="C27" s="25">
        <v>32941</v>
      </c>
      <c r="D27" s="25">
        <v>92200</v>
      </c>
      <c r="E27" s="25">
        <v>0</v>
      </c>
      <c r="F27" s="25">
        <v>0</v>
      </c>
      <c r="G27" s="25">
        <v>0</v>
      </c>
      <c r="H27" s="25">
        <v>0</v>
      </c>
      <c r="I27" s="25">
        <v>0</v>
      </c>
      <c r="J27" s="25">
        <v>0</v>
      </c>
      <c r="K27" s="25">
        <v>0</v>
      </c>
      <c r="L27" s="25">
        <v>0</v>
      </c>
      <c r="M27" s="21"/>
      <c r="N27" s="21"/>
      <c r="O27" s="21"/>
      <c r="P27" s="21"/>
    </row>
    <row r="28" spans="1:16" s="20" customFormat="1" ht="25.5" thickTop="1" thickBot="1">
      <c r="A28" s="23" t="s">
        <v>76</v>
      </c>
      <c r="B28" s="24" t="s">
        <v>77</v>
      </c>
      <c r="C28" s="25">
        <v>26819</v>
      </c>
      <c r="D28" s="25">
        <v>21000</v>
      </c>
      <c r="E28" s="25">
        <v>20037</v>
      </c>
      <c r="F28" s="25">
        <v>21000</v>
      </c>
      <c r="G28" s="25">
        <v>11710</v>
      </c>
      <c r="H28" s="25">
        <v>12445</v>
      </c>
      <c r="I28" s="25">
        <v>88858</v>
      </c>
      <c r="J28" s="25">
        <v>74925</v>
      </c>
      <c r="K28" s="25">
        <v>81156</v>
      </c>
      <c r="L28" s="25">
        <v>57900</v>
      </c>
      <c r="M28" s="21">
        <f t="shared" si="0"/>
        <v>0.33847382342666066</v>
      </c>
      <c r="N28" s="21">
        <f t="shared" si="1"/>
        <v>0</v>
      </c>
      <c r="O28" s="21">
        <f t="shared" si="2"/>
        <v>-0.66953768051653606</v>
      </c>
      <c r="P28" s="21">
        <f t="shared" si="3"/>
        <v>-0.63730569948186533</v>
      </c>
    </row>
    <row r="29" spans="1:16" s="20" customFormat="1" ht="14.25" thickTop="1" thickBot="1">
      <c r="A29" s="23" t="s">
        <v>54</v>
      </c>
      <c r="B29" s="24" t="s">
        <v>55</v>
      </c>
      <c r="C29" s="25">
        <v>23616</v>
      </c>
      <c r="D29" s="25">
        <v>1986</v>
      </c>
      <c r="E29" s="25">
        <v>91400</v>
      </c>
      <c r="F29" s="25">
        <v>8477</v>
      </c>
      <c r="G29" s="25">
        <v>42085</v>
      </c>
      <c r="H29" s="25">
        <v>4964</v>
      </c>
      <c r="I29" s="25">
        <v>38703</v>
      </c>
      <c r="J29" s="25">
        <v>5163</v>
      </c>
      <c r="K29" s="25">
        <v>16086</v>
      </c>
      <c r="L29" s="25">
        <v>2100</v>
      </c>
      <c r="M29" s="21">
        <f t="shared" si="0"/>
        <v>-0.74161925601750545</v>
      </c>
      <c r="N29" s="21">
        <f t="shared" si="1"/>
        <v>-0.76571900436475171</v>
      </c>
      <c r="O29" s="21">
        <f t="shared" si="2"/>
        <v>0.46810891458411041</v>
      </c>
      <c r="P29" s="21">
        <f t="shared" si="3"/>
        <v>-5.428571428571427E-2</v>
      </c>
    </row>
    <row r="30" spans="1:16" s="20" customFormat="1" ht="14.25" thickTop="1" thickBot="1">
      <c r="A30" s="23" t="s">
        <v>58</v>
      </c>
      <c r="B30" s="24" t="s">
        <v>59</v>
      </c>
      <c r="C30" s="25">
        <v>23396</v>
      </c>
      <c r="D30" s="25">
        <v>8629</v>
      </c>
      <c r="E30" s="25">
        <v>28977</v>
      </c>
      <c r="F30" s="25">
        <v>13503</v>
      </c>
      <c r="G30" s="25">
        <v>32117</v>
      </c>
      <c r="H30" s="25">
        <v>18514</v>
      </c>
      <c r="I30" s="25">
        <v>137478</v>
      </c>
      <c r="J30" s="25">
        <v>71099</v>
      </c>
      <c r="K30" s="25">
        <v>153487</v>
      </c>
      <c r="L30" s="25">
        <v>65343</v>
      </c>
      <c r="M30" s="21">
        <f t="shared" si="0"/>
        <v>-0.19260102840183591</v>
      </c>
      <c r="N30" s="21">
        <f t="shared" si="1"/>
        <v>-0.36095682440939048</v>
      </c>
      <c r="O30" s="21">
        <f t="shared" si="2"/>
        <v>-0.84757015252106038</v>
      </c>
      <c r="P30" s="21">
        <f t="shared" si="3"/>
        <v>-0.86794300843242578</v>
      </c>
    </row>
    <row r="31" spans="1:16" s="20" customFormat="1" ht="14.25" thickTop="1" thickBot="1">
      <c r="A31" s="23" t="s">
        <v>49</v>
      </c>
      <c r="B31" s="24" t="s">
        <v>50</v>
      </c>
      <c r="C31" s="25">
        <v>18979</v>
      </c>
      <c r="D31" s="25">
        <v>41260</v>
      </c>
      <c r="E31" s="25">
        <v>314773</v>
      </c>
      <c r="F31" s="25">
        <v>1893100</v>
      </c>
      <c r="G31" s="25">
        <v>77730</v>
      </c>
      <c r="H31" s="25">
        <v>63165</v>
      </c>
      <c r="I31" s="25">
        <v>9510</v>
      </c>
      <c r="J31" s="25">
        <v>720</v>
      </c>
      <c r="K31" s="25">
        <v>25115</v>
      </c>
      <c r="L31" s="25">
        <v>2300</v>
      </c>
      <c r="M31" s="21">
        <f t="shared" si="0"/>
        <v>-0.93970575621161911</v>
      </c>
      <c r="N31" s="21">
        <f t="shared" si="1"/>
        <v>-0.97820506048280598</v>
      </c>
      <c r="O31" s="21">
        <f t="shared" si="2"/>
        <v>-0.24431614572964366</v>
      </c>
      <c r="P31" s="21">
        <f t="shared" si="3"/>
        <v>16.939130434782609</v>
      </c>
    </row>
    <row r="32" spans="1:16" s="20" customFormat="1" ht="25.5" thickTop="1" thickBot="1">
      <c r="A32" s="23" t="s">
        <v>129</v>
      </c>
      <c r="B32" s="24" t="s">
        <v>130</v>
      </c>
      <c r="C32" s="25">
        <v>13920</v>
      </c>
      <c r="D32" s="25">
        <v>2103</v>
      </c>
      <c r="E32" s="25">
        <v>0</v>
      </c>
      <c r="F32" s="25">
        <v>0</v>
      </c>
      <c r="G32" s="25">
        <v>0</v>
      </c>
      <c r="H32" s="25">
        <v>0</v>
      </c>
      <c r="I32" s="25">
        <v>0</v>
      </c>
      <c r="J32" s="25">
        <v>0</v>
      </c>
      <c r="K32" s="25">
        <v>0</v>
      </c>
      <c r="L32" s="25">
        <v>0</v>
      </c>
      <c r="M32" s="21"/>
      <c r="N32" s="21"/>
      <c r="O32" s="21"/>
      <c r="P32" s="21"/>
    </row>
    <row r="33" spans="1:16" s="20" customFormat="1" ht="14.25" thickTop="1" thickBot="1">
      <c r="A33" s="23" t="s">
        <v>124</v>
      </c>
      <c r="B33" s="24" t="s">
        <v>125</v>
      </c>
      <c r="C33" s="25">
        <v>13550</v>
      </c>
      <c r="D33" s="25">
        <v>24600</v>
      </c>
      <c r="E33" s="25">
        <v>243810</v>
      </c>
      <c r="F33" s="25">
        <v>517450</v>
      </c>
      <c r="G33" s="25">
        <v>0</v>
      </c>
      <c r="H33" s="25">
        <v>0</v>
      </c>
      <c r="I33" s="25">
        <v>0</v>
      </c>
      <c r="J33" s="25">
        <v>0</v>
      </c>
      <c r="K33" s="25">
        <v>0</v>
      </c>
      <c r="L33" s="25">
        <v>0</v>
      </c>
      <c r="M33" s="21">
        <f t="shared" si="0"/>
        <v>-0.94442393667199864</v>
      </c>
      <c r="N33" s="21">
        <f t="shared" si="1"/>
        <v>-0.95245917479949749</v>
      </c>
      <c r="O33" s="21"/>
      <c r="P33" s="21"/>
    </row>
    <row r="34" spans="1:16" s="20" customFormat="1" ht="25.5" thickTop="1" thickBot="1">
      <c r="A34" s="23" t="s">
        <v>115</v>
      </c>
      <c r="B34" s="24" t="s">
        <v>116</v>
      </c>
      <c r="C34" s="25">
        <v>13365</v>
      </c>
      <c r="D34" s="25">
        <v>7490</v>
      </c>
      <c r="E34" s="25">
        <v>36168</v>
      </c>
      <c r="F34" s="25">
        <v>27426</v>
      </c>
      <c r="G34" s="25">
        <v>0</v>
      </c>
      <c r="H34" s="25">
        <v>0</v>
      </c>
      <c r="I34" s="25">
        <v>0</v>
      </c>
      <c r="J34" s="25">
        <v>0</v>
      </c>
      <c r="K34" s="25">
        <v>880</v>
      </c>
      <c r="L34" s="25">
        <v>300</v>
      </c>
      <c r="M34" s="21">
        <f t="shared" si="0"/>
        <v>-0.63047445255474455</v>
      </c>
      <c r="N34" s="21">
        <f t="shared" si="1"/>
        <v>-0.72690148034711588</v>
      </c>
      <c r="O34" s="21">
        <f t="shared" si="2"/>
        <v>14.1875</v>
      </c>
      <c r="P34" s="21">
        <f t="shared" si="3"/>
        <v>23.966666666666665</v>
      </c>
    </row>
    <row r="35" spans="1:16" s="20" customFormat="1" ht="37.5" thickTop="1" thickBot="1">
      <c r="A35" s="23" t="s">
        <v>53</v>
      </c>
      <c r="B35" s="24" t="s">
        <v>143</v>
      </c>
      <c r="C35" s="25">
        <v>10890</v>
      </c>
      <c r="D35" s="25">
        <v>2493</v>
      </c>
      <c r="E35" s="25">
        <v>17983</v>
      </c>
      <c r="F35" s="25">
        <v>5633</v>
      </c>
      <c r="G35" s="25">
        <v>55625</v>
      </c>
      <c r="H35" s="25">
        <v>25330</v>
      </c>
      <c r="I35" s="25">
        <v>183289</v>
      </c>
      <c r="J35" s="25">
        <v>70314</v>
      </c>
      <c r="K35" s="25">
        <v>191335</v>
      </c>
      <c r="L35" s="25">
        <v>95705</v>
      </c>
      <c r="M35" s="21">
        <f t="shared" si="0"/>
        <v>-0.39442807095590282</v>
      </c>
      <c r="N35" s="21">
        <f t="shared" si="1"/>
        <v>-0.55742943369430142</v>
      </c>
      <c r="O35" s="21">
        <f t="shared" si="2"/>
        <v>-0.94308411947631121</v>
      </c>
      <c r="P35" s="21">
        <f t="shared" si="3"/>
        <v>-0.9739512042213051</v>
      </c>
    </row>
    <row r="36" spans="1:16" s="20" customFormat="1" ht="14.25" thickTop="1" thickBot="1">
      <c r="A36" s="23" t="s">
        <v>69</v>
      </c>
      <c r="B36" s="24" t="s">
        <v>70</v>
      </c>
      <c r="C36" s="25">
        <v>10821</v>
      </c>
      <c r="D36" s="25">
        <v>14901</v>
      </c>
      <c r="E36" s="25">
        <v>39881</v>
      </c>
      <c r="F36" s="25">
        <v>51309</v>
      </c>
      <c r="G36" s="25">
        <v>18343</v>
      </c>
      <c r="H36" s="25">
        <v>23642</v>
      </c>
      <c r="I36" s="25">
        <v>0</v>
      </c>
      <c r="J36" s="25">
        <v>0</v>
      </c>
      <c r="K36" s="25">
        <v>22421</v>
      </c>
      <c r="L36" s="25">
        <v>20466</v>
      </c>
      <c r="M36" s="21">
        <f t="shared" si="0"/>
        <v>-0.72866778666532928</v>
      </c>
      <c r="N36" s="21">
        <f t="shared" si="1"/>
        <v>-0.70958311407355434</v>
      </c>
      <c r="O36" s="21">
        <f t="shared" si="2"/>
        <v>-0.51737210650729226</v>
      </c>
      <c r="P36" s="21">
        <f t="shared" si="3"/>
        <v>-0.27191439460568745</v>
      </c>
    </row>
    <row r="37" spans="1:16" s="20" customFormat="1" ht="25.5" thickTop="1" thickBot="1">
      <c r="A37" s="23" t="s">
        <v>121</v>
      </c>
      <c r="B37" s="24" t="s">
        <v>122</v>
      </c>
      <c r="C37" s="25">
        <v>10400</v>
      </c>
      <c r="D37" s="25">
        <v>20000</v>
      </c>
      <c r="E37" s="25">
        <v>513646</v>
      </c>
      <c r="F37" s="25">
        <v>1344820</v>
      </c>
      <c r="G37" s="25">
        <v>0</v>
      </c>
      <c r="H37" s="25">
        <v>0</v>
      </c>
      <c r="I37" s="25">
        <v>0</v>
      </c>
      <c r="J37" s="25">
        <v>0</v>
      </c>
      <c r="K37" s="25">
        <v>0</v>
      </c>
      <c r="L37" s="25">
        <v>0</v>
      </c>
      <c r="M37" s="21">
        <f t="shared" si="0"/>
        <v>-0.97975259225225153</v>
      </c>
      <c r="N37" s="21">
        <f t="shared" si="1"/>
        <v>-0.98512812123555571</v>
      </c>
      <c r="O37" s="21"/>
      <c r="P37" s="21"/>
    </row>
    <row r="38" spans="1:16" s="20" customFormat="1" ht="14.25" thickTop="1" thickBot="1">
      <c r="A38" s="23" t="s">
        <v>109</v>
      </c>
      <c r="B38" s="24" t="s">
        <v>110</v>
      </c>
      <c r="C38" s="25">
        <v>7946</v>
      </c>
      <c r="D38" s="25">
        <v>18480</v>
      </c>
      <c r="E38" s="25">
        <v>0</v>
      </c>
      <c r="F38" s="25">
        <v>0</v>
      </c>
      <c r="G38" s="25">
        <v>0</v>
      </c>
      <c r="H38" s="25">
        <v>0</v>
      </c>
      <c r="I38" s="25">
        <v>0</v>
      </c>
      <c r="J38" s="25">
        <v>0</v>
      </c>
      <c r="K38" s="25">
        <v>0</v>
      </c>
      <c r="L38" s="25">
        <v>0</v>
      </c>
      <c r="M38" s="21"/>
      <c r="N38" s="21"/>
      <c r="O38" s="21"/>
      <c r="P38" s="21"/>
    </row>
    <row r="39" spans="1:16" s="20" customFormat="1" ht="37.5" thickTop="1" thickBot="1">
      <c r="A39" s="23" t="s">
        <v>74</v>
      </c>
      <c r="B39" s="24" t="s">
        <v>75</v>
      </c>
      <c r="C39" s="25">
        <v>7136</v>
      </c>
      <c r="D39" s="25">
        <v>1924</v>
      </c>
      <c r="E39" s="25">
        <v>670</v>
      </c>
      <c r="F39" s="25">
        <v>51</v>
      </c>
      <c r="G39" s="25">
        <v>14117</v>
      </c>
      <c r="H39" s="25">
        <v>8391</v>
      </c>
      <c r="I39" s="25">
        <v>405764</v>
      </c>
      <c r="J39" s="25">
        <v>25692</v>
      </c>
      <c r="K39" s="25">
        <v>692751</v>
      </c>
      <c r="L39" s="25">
        <v>78817</v>
      </c>
      <c r="M39" s="21">
        <f t="shared" si="0"/>
        <v>9.6507462686567163</v>
      </c>
      <c r="N39" s="21">
        <f t="shared" si="1"/>
        <v>36.725490196078432</v>
      </c>
      <c r="O39" s="21">
        <f t="shared" si="2"/>
        <v>-0.9896990404921826</v>
      </c>
      <c r="P39" s="21">
        <f t="shared" si="3"/>
        <v>-0.97558902267277359</v>
      </c>
    </row>
    <row r="40" spans="1:16" s="20" customFormat="1" ht="37.5" thickTop="1" thickBot="1">
      <c r="A40" s="23" t="s">
        <v>131</v>
      </c>
      <c r="B40" s="24" t="s">
        <v>132</v>
      </c>
      <c r="C40" s="25">
        <v>6195</v>
      </c>
      <c r="D40" s="25">
        <v>2972</v>
      </c>
      <c r="E40" s="25">
        <v>0</v>
      </c>
      <c r="F40" s="25">
        <v>0</v>
      </c>
      <c r="G40" s="25">
        <v>0</v>
      </c>
      <c r="H40" s="25">
        <v>0</v>
      </c>
      <c r="I40" s="25">
        <v>0</v>
      </c>
      <c r="J40" s="25">
        <v>0</v>
      </c>
      <c r="K40" s="25">
        <v>0</v>
      </c>
      <c r="L40" s="25">
        <v>0</v>
      </c>
      <c r="M40" s="21"/>
      <c r="N40" s="21"/>
      <c r="O40" s="21"/>
      <c r="P40" s="21"/>
    </row>
    <row r="41" spans="1:16" s="20" customFormat="1" ht="26.25" customHeight="1" thickTop="1" thickBot="1">
      <c r="A41" s="23" t="s">
        <v>62</v>
      </c>
      <c r="B41" s="24" t="s">
        <v>144</v>
      </c>
      <c r="C41" s="25">
        <v>1560</v>
      </c>
      <c r="D41" s="25">
        <v>408</v>
      </c>
      <c r="E41" s="25">
        <v>3450</v>
      </c>
      <c r="F41" s="25">
        <v>300</v>
      </c>
      <c r="G41" s="25">
        <v>26173</v>
      </c>
      <c r="H41" s="25">
        <v>2866</v>
      </c>
      <c r="I41" s="25">
        <v>53720</v>
      </c>
      <c r="J41" s="25">
        <v>5179</v>
      </c>
      <c r="K41" s="25">
        <v>60505</v>
      </c>
      <c r="L41" s="25">
        <v>5260</v>
      </c>
      <c r="M41" s="21">
        <f t="shared" si="0"/>
        <v>-0.54782608695652169</v>
      </c>
      <c r="N41" s="21">
        <f t="shared" si="1"/>
        <v>0.3600000000000001</v>
      </c>
      <c r="O41" s="21">
        <f t="shared" si="2"/>
        <v>-0.97421700685893731</v>
      </c>
      <c r="P41" s="21">
        <f t="shared" si="3"/>
        <v>-0.92243346007604565</v>
      </c>
    </row>
    <row r="42" spans="1:16" s="20" customFormat="1" ht="29.25" customHeight="1" thickTop="1" thickBot="1">
      <c r="A42" s="23" t="s">
        <v>89</v>
      </c>
      <c r="B42" s="24" t="s">
        <v>145</v>
      </c>
      <c r="C42" s="25">
        <v>430</v>
      </c>
      <c r="D42" s="25">
        <v>150</v>
      </c>
      <c r="E42" s="25">
        <v>0</v>
      </c>
      <c r="F42" s="25">
        <v>0</v>
      </c>
      <c r="G42" s="25">
        <v>252</v>
      </c>
      <c r="H42" s="25">
        <v>120</v>
      </c>
      <c r="I42" s="25">
        <v>1000</v>
      </c>
      <c r="J42" s="25">
        <v>200</v>
      </c>
      <c r="K42" s="25">
        <v>0</v>
      </c>
      <c r="L42" s="25">
        <v>0</v>
      </c>
      <c r="M42" s="21"/>
      <c r="N42" s="21"/>
      <c r="O42" s="21"/>
      <c r="P42" s="21"/>
    </row>
    <row r="43" spans="1:16" s="20" customFormat="1" ht="14.25" thickTop="1" thickBot="1">
      <c r="A43" s="23" t="s">
        <v>90</v>
      </c>
      <c r="B43" s="24" t="s">
        <v>91</v>
      </c>
      <c r="C43" s="25">
        <v>143</v>
      </c>
      <c r="D43" s="25">
        <v>32</v>
      </c>
      <c r="E43" s="25">
        <v>0</v>
      </c>
      <c r="F43" s="25">
        <v>0</v>
      </c>
      <c r="G43" s="25">
        <v>75</v>
      </c>
      <c r="H43" s="25">
        <v>40</v>
      </c>
      <c r="I43" s="25">
        <v>470</v>
      </c>
      <c r="J43" s="25">
        <v>90</v>
      </c>
      <c r="K43" s="25">
        <v>72</v>
      </c>
      <c r="L43" s="25">
        <v>100</v>
      </c>
      <c r="M43" s="21"/>
      <c r="N43" s="21"/>
      <c r="O43" s="21">
        <f t="shared" si="2"/>
        <v>0.98611111111111116</v>
      </c>
      <c r="P43" s="21">
        <f t="shared" si="3"/>
        <v>-0.67999999999999994</v>
      </c>
    </row>
    <row r="44" spans="1:16" s="20" customFormat="1" ht="25.5" thickTop="1" thickBot="1">
      <c r="A44" s="23" t="s">
        <v>29</v>
      </c>
      <c r="B44" s="24" t="s">
        <v>30</v>
      </c>
      <c r="C44" s="25">
        <v>0</v>
      </c>
      <c r="D44" s="25">
        <v>0</v>
      </c>
      <c r="E44" s="25">
        <v>766829</v>
      </c>
      <c r="F44" s="25">
        <v>6151110</v>
      </c>
      <c r="G44" s="25">
        <v>934431</v>
      </c>
      <c r="H44" s="25">
        <v>6179805</v>
      </c>
      <c r="I44" s="25">
        <v>1547220</v>
      </c>
      <c r="J44" s="25">
        <v>8895180</v>
      </c>
      <c r="K44" s="25">
        <v>2950036</v>
      </c>
      <c r="L44" s="25">
        <v>17706285</v>
      </c>
      <c r="M44" s="21">
        <f t="shared" si="0"/>
        <v>-1</v>
      </c>
      <c r="N44" s="21">
        <f t="shared" si="1"/>
        <v>-1</v>
      </c>
      <c r="O44" s="21">
        <f t="shared" si="2"/>
        <v>-1</v>
      </c>
      <c r="P44" s="21">
        <f t="shared" si="3"/>
        <v>-1</v>
      </c>
    </row>
    <row r="45" spans="1:16" s="20" customFormat="1" ht="25.5" thickTop="1" thickBot="1">
      <c r="A45" s="23" t="s">
        <v>92</v>
      </c>
      <c r="B45" s="24" t="s">
        <v>93</v>
      </c>
      <c r="C45" s="25">
        <v>0</v>
      </c>
      <c r="D45" s="25">
        <v>0</v>
      </c>
      <c r="E45" s="25">
        <v>325000</v>
      </c>
      <c r="F45" s="25">
        <v>2500000</v>
      </c>
      <c r="G45" s="25">
        <v>0</v>
      </c>
      <c r="H45" s="25">
        <v>0</v>
      </c>
      <c r="I45" s="25">
        <v>134024</v>
      </c>
      <c r="J45" s="25">
        <v>1047060</v>
      </c>
      <c r="K45" s="25">
        <v>0</v>
      </c>
      <c r="L45" s="25">
        <v>0</v>
      </c>
      <c r="M45" s="21">
        <f t="shared" si="0"/>
        <v>-1</v>
      </c>
      <c r="N45" s="21">
        <f t="shared" si="1"/>
        <v>-1</v>
      </c>
      <c r="O45" s="21"/>
      <c r="P45" s="21"/>
    </row>
    <row r="46" spans="1:16" s="20" customFormat="1" ht="25.5" thickTop="1" thickBot="1">
      <c r="A46" s="23" t="s">
        <v>96</v>
      </c>
      <c r="B46" s="24" t="s">
        <v>97</v>
      </c>
      <c r="C46" s="25">
        <v>0</v>
      </c>
      <c r="D46" s="25">
        <v>0</v>
      </c>
      <c r="E46" s="25">
        <v>45000</v>
      </c>
      <c r="F46" s="25">
        <v>36000</v>
      </c>
      <c r="G46" s="25">
        <v>0</v>
      </c>
      <c r="H46" s="25">
        <v>0</v>
      </c>
      <c r="I46" s="25">
        <v>27060</v>
      </c>
      <c r="J46" s="25">
        <v>22000</v>
      </c>
      <c r="K46" s="25">
        <v>456792</v>
      </c>
      <c r="L46" s="25">
        <v>327300</v>
      </c>
      <c r="M46" s="21">
        <f t="shared" si="0"/>
        <v>-1</v>
      </c>
      <c r="N46" s="21">
        <f t="shared" si="1"/>
        <v>-1</v>
      </c>
      <c r="O46" s="21">
        <f t="shared" si="2"/>
        <v>-1</v>
      </c>
      <c r="P46" s="21">
        <f t="shared" si="3"/>
        <v>-1</v>
      </c>
    </row>
    <row r="47" spans="1:16" s="20" customFormat="1" ht="14.25" thickTop="1" thickBot="1">
      <c r="A47" s="23" t="s">
        <v>85</v>
      </c>
      <c r="B47" s="24" t="s">
        <v>86</v>
      </c>
      <c r="C47" s="25">
        <v>0</v>
      </c>
      <c r="D47" s="25">
        <v>0</v>
      </c>
      <c r="E47" s="25">
        <v>16789</v>
      </c>
      <c r="F47" s="25">
        <v>3120</v>
      </c>
      <c r="G47" s="25">
        <v>1435</v>
      </c>
      <c r="H47" s="25">
        <v>14348</v>
      </c>
      <c r="I47" s="25">
        <v>0</v>
      </c>
      <c r="J47" s="25">
        <v>0</v>
      </c>
      <c r="K47" s="25">
        <v>1888</v>
      </c>
      <c r="L47" s="25">
        <v>23600</v>
      </c>
      <c r="M47" s="21">
        <f t="shared" si="0"/>
        <v>-1</v>
      </c>
      <c r="N47" s="21">
        <f t="shared" si="1"/>
        <v>-1</v>
      </c>
      <c r="O47" s="21">
        <f t="shared" si="2"/>
        <v>-1</v>
      </c>
      <c r="P47" s="21">
        <f t="shared" si="3"/>
        <v>-1</v>
      </c>
    </row>
    <row r="48" spans="1:16" s="20" customFormat="1" ht="27" customHeight="1" thickTop="1" thickBot="1">
      <c r="A48" s="23" t="s">
        <v>84</v>
      </c>
      <c r="B48" s="24" t="s">
        <v>146</v>
      </c>
      <c r="C48" s="25">
        <v>0</v>
      </c>
      <c r="D48" s="25">
        <v>0</v>
      </c>
      <c r="E48" s="25">
        <v>14583</v>
      </c>
      <c r="F48" s="25">
        <v>410</v>
      </c>
      <c r="G48" s="25">
        <v>2190</v>
      </c>
      <c r="H48" s="25">
        <v>100</v>
      </c>
      <c r="I48" s="25">
        <v>2240</v>
      </c>
      <c r="J48" s="25">
        <v>100</v>
      </c>
      <c r="K48" s="25">
        <v>0</v>
      </c>
      <c r="L48" s="25">
        <v>0</v>
      </c>
      <c r="M48" s="21">
        <f t="shared" si="0"/>
        <v>-1</v>
      </c>
      <c r="N48" s="21">
        <f t="shared" si="1"/>
        <v>-1</v>
      </c>
      <c r="O48" s="21"/>
      <c r="P48" s="21"/>
    </row>
    <row r="49" spans="1:16" s="20" customFormat="1" ht="37.5" thickTop="1" thickBot="1">
      <c r="A49" s="23" t="s">
        <v>113</v>
      </c>
      <c r="B49" s="24" t="s">
        <v>114</v>
      </c>
      <c r="C49" s="25">
        <v>0</v>
      </c>
      <c r="D49" s="25">
        <v>0</v>
      </c>
      <c r="E49" s="25">
        <v>991</v>
      </c>
      <c r="F49" s="25">
        <v>113</v>
      </c>
      <c r="G49" s="25">
        <v>0</v>
      </c>
      <c r="H49" s="25">
        <v>0</v>
      </c>
      <c r="I49" s="25">
        <v>60</v>
      </c>
      <c r="J49" s="25">
        <v>8</v>
      </c>
      <c r="K49" s="25">
        <v>144</v>
      </c>
      <c r="L49" s="25">
        <v>12</v>
      </c>
      <c r="M49" s="21">
        <f t="shared" si="0"/>
        <v>-1</v>
      </c>
      <c r="N49" s="21">
        <f t="shared" si="1"/>
        <v>-1</v>
      </c>
      <c r="O49" s="21">
        <f t="shared" si="2"/>
        <v>-1</v>
      </c>
      <c r="P49" s="21">
        <f t="shared" si="3"/>
        <v>-1</v>
      </c>
    </row>
    <row r="50" spans="1:16" s="20" customFormat="1" ht="25.5" thickTop="1" thickBot="1">
      <c r="A50" s="23" t="s">
        <v>133</v>
      </c>
      <c r="B50" s="24" t="s">
        <v>134</v>
      </c>
      <c r="C50" s="25">
        <v>0</v>
      </c>
      <c r="D50" s="25">
        <v>0</v>
      </c>
      <c r="E50" s="25">
        <v>119</v>
      </c>
      <c r="F50" s="25">
        <v>2</v>
      </c>
      <c r="G50" s="25">
        <v>0</v>
      </c>
      <c r="H50" s="25">
        <v>0</v>
      </c>
      <c r="I50" s="25">
        <v>0</v>
      </c>
      <c r="J50" s="25">
        <v>0</v>
      </c>
      <c r="K50" s="25">
        <v>0</v>
      </c>
      <c r="L50" s="25">
        <v>0</v>
      </c>
      <c r="M50" s="21">
        <f t="shared" si="0"/>
        <v>-1</v>
      </c>
      <c r="N50" s="21">
        <f t="shared" si="1"/>
        <v>-1</v>
      </c>
      <c r="O50" s="21"/>
      <c r="P50" s="21"/>
    </row>
    <row r="51" spans="1:16" s="20" customFormat="1" ht="14.25" thickTop="1" thickBot="1">
      <c r="A51" s="23" t="s">
        <v>78</v>
      </c>
      <c r="B51" s="24" t="s">
        <v>79</v>
      </c>
      <c r="C51" s="25">
        <v>0</v>
      </c>
      <c r="D51" s="25">
        <v>0</v>
      </c>
      <c r="E51" s="25">
        <v>0</v>
      </c>
      <c r="F51" s="25">
        <v>0</v>
      </c>
      <c r="G51" s="25">
        <v>7812</v>
      </c>
      <c r="H51" s="25">
        <v>266</v>
      </c>
      <c r="I51" s="25">
        <v>0</v>
      </c>
      <c r="J51" s="25">
        <v>0</v>
      </c>
      <c r="K51" s="25">
        <v>0</v>
      </c>
      <c r="L51" s="25">
        <v>0</v>
      </c>
      <c r="M51" s="21"/>
      <c r="N51" s="21"/>
      <c r="O51" s="21"/>
      <c r="P51" s="21"/>
    </row>
    <row r="52" spans="1:16" s="20" customFormat="1" ht="25.5" thickTop="1" thickBot="1">
      <c r="A52" s="23" t="s">
        <v>80</v>
      </c>
      <c r="B52" s="24" t="s">
        <v>81</v>
      </c>
      <c r="C52" s="25">
        <v>0</v>
      </c>
      <c r="D52" s="25">
        <v>0</v>
      </c>
      <c r="E52" s="25">
        <v>0</v>
      </c>
      <c r="F52" s="25">
        <v>0</v>
      </c>
      <c r="G52" s="25">
        <v>3852</v>
      </c>
      <c r="H52" s="25">
        <v>23835</v>
      </c>
      <c r="I52" s="25">
        <v>6259</v>
      </c>
      <c r="J52" s="25">
        <v>44120</v>
      </c>
      <c r="K52" s="25">
        <v>11400</v>
      </c>
      <c r="L52" s="25">
        <v>66528</v>
      </c>
      <c r="M52" s="21"/>
      <c r="N52" s="21"/>
      <c r="O52" s="21">
        <f t="shared" si="2"/>
        <v>-1</v>
      </c>
      <c r="P52" s="21">
        <f t="shared" si="3"/>
        <v>-1</v>
      </c>
    </row>
    <row r="53" spans="1:16" s="20" customFormat="1" ht="14.25" thickTop="1" thickBot="1">
      <c r="A53" s="23" t="s">
        <v>82</v>
      </c>
      <c r="B53" s="24" t="s">
        <v>83</v>
      </c>
      <c r="C53" s="25">
        <v>0</v>
      </c>
      <c r="D53" s="25">
        <v>0</v>
      </c>
      <c r="E53" s="25">
        <v>0</v>
      </c>
      <c r="F53" s="25">
        <v>0</v>
      </c>
      <c r="G53" s="25">
        <v>3724</v>
      </c>
      <c r="H53" s="25">
        <v>600</v>
      </c>
      <c r="I53" s="25">
        <v>2238</v>
      </c>
      <c r="J53" s="25">
        <v>810</v>
      </c>
      <c r="K53" s="25">
        <v>0</v>
      </c>
      <c r="L53" s="25">
        <v>0</v>
      </c>
      <c r="M53" s="21"/>
      <c r="N53" s="21"/>
      <c r="O53" s="21"/>
      <c r="P53" s="21"/>
    </row>
    <row r="54" spans="1:16" s="20" customFormat="1" ht="14.25" thickTop="1" thickBot="1">
      <c r="A54" s="23" t="s">
        <v>15</v>
      </c>
      <c r="B54" s="24" t="s">
        <v>16</v>
      </c>
      <c r="C54" s="25">
        <v>0</v>
      </c>
      <c r="D54" s="25">
        <v>0</v>
      </c>
      <c r="E54" s="25">
        <v>0</v>
      </c>
      <c r="F54" s="25">
        <v>0</v>
      </c>
      <c r="G54" s="25">
        <v>5888702</v>
      </c>
      <c r="H54" s="25">
        <v>14382900</v>
      </c>
      <c r="I54" s="25">
        <v>6690392</v>
      </c>
      <c r="J54" s="25">
        <v>16131775</v>
      </c>
      <c r="K54" s="25">
        <v>2865227</v>
      </c>
      <c r="L54" s="25">
        <v>6695200</v>
      </c>
      <c r="M54" s="21"/>
      <c r="N54" s="21"/>
      <c r="O54" s="21">
        <f t="shared" si="2"/>
        <v>-1</v>
      </c>
      <c r="P54" s="21">
        <f t="shared" si="3"/>
        <v>-1</v>
      </c>
    </row>
    <row r="55" spans="1:16" s="20" customFormat="1" ht="14.25" thickTop="1" thickBot="1">
      <c r="A55" s="23" t="s">
        <v>19</v>
      </c>
      <c r="B55" s="24" t="s">
        <v>20</v>
      </c>
      <c r="C55" s="25">
        <v>0</v>
      </c>
      <c r="D55" s="25">
        <v>0</v>
      </c>
      <c r="E55" s="25">
        <v>0</v>
      </c>
      <c r="F55" s="25">
        <v>0</v>
      </c>
      <c r="G55" s="25">
        <v>2179000</v>
      </c>
      <c r="H55" s="25">
        <v>2824170</v>
      </c>
      <c r="I55" s="25">
        <v>0</v>
      </c>
      <c r="J55" s="25">
        <v>0</v>
      </c>
      <c r="K55" s="25">
        <v>0</v>
      </c>
      <c r="L55" s="25">
        <v>0</v>
      </c>
      <c r="M55" s="21"/>
      <c r="N55" s="21"/>
      <c r="O55" s="21"/>
      <c r="P55" s="21"/>
    </row>
    <row r="56" spans="1:16" s="20" customFormat="1" ht="14.25" thickTop="1" thickBot="1">
      <c r="A56" s="23" t="s">
        <v>25</v>
      </c>
      <c r="B56" s="24" t="s">
        <v>26</v>
      </c>
      <c r="C56" s="25">
        <v>0</v>
      </c>
      <c r="D56" s="25">
        <v>0</v>
      </c>
      <c r="E56" s="25">
        <v>0</v>
      </c>
      <c r="F56" s="25">
        <v>0</v>
      </c>
      <c r="G56" s="25">
        <v>996584</v>
      </c>
      <c r="H56" s="25">
        <v>19430</v>
      </c>
      <c r="I56" s="25">
        <v>230000</v>
      </c>
      <c r="J56" s="25">
        <v>5000</v>
      </c>
      <c r="K56" s="25">
        <v>0</v>
      </c>
      <c r="L56" s="25">
        <v>0</v>
      </c>
      <c r="M56" s="21"/>
      <c r="N56" s="21"/>
      <c r="O56" s="21"/>
      <c r="P56" s="21"/>
    </row>
    <row r="57" spans="1:16" s="20" customFormat="1" ht="14.25" thickTop="1" thickBot="1">
      <c r="A57" s="23" t="s">
        <v>56</v>
      </c>
      <c r="B57" s="24" t="s">
        <v>57</v>
      </c>
      <c r="C57" s="25">
        <v>0</v>
      </c>
      <c r="D57" s="25">
        <v>0</v>
      </c>
      <c r="E57" s="25">
        <v>0</v>
      </c>
      <c r="F57" s="25">
        <v>0</v>
      </c>
      <c r="G57" s="25">
        <v>36867</v>
      </c>
      <c r="H57" s="25">
        <v>390</v>
      </c>
      <c r="I57" s="25">
        <v>43675</v>
      </c>
      <c r="J57" s="25">
        <v>480</v>
      </c>
      <c r="K57" s="25">
        <v>70457</v>
      </c>
      <c r="L57" s="25">
        <v>1000</v>
      </c>
      <c r="M57" s="21"/>
      <c r="N57" s="21"/>
      <c r="O57" s="21">
        <f t="shared" si="2"/>
        <v>-1</v>
      </c>
      <c r="P57" s="21">
        <f t="shared" si="3"/>
        <v>-1</v>
      </c>
    </row>
    <row r="58" spans="1:16" s="20" customFormat="1" ht="25.5" thickTop="1" thickBot="1">
      <c r="A58" s="23" t="s">
        <v>63</v>
      </c>
      <c r="B58" s="24" t="s">
        <v>64</v>
      </c>
      <c r="C58" s="25">
        <v>0</v>
      </c>
      <c r="D58" s="25">
        <v>0</v>
      </c>
      <c r="E58" s="25">
        <v>0</v>
      </c>
      <c r="F58" s="25">
        <v>0</v>
      </c>
      <c r="G58" s="25">
        <v>23940</v>
      </c>
      <c r="H58" s="25">
        <v>6000</v>
      </c>
      <c r="I58" s="25">
        <v>0</v>
      </c>
      <c r="J58" s="25">
        <v>0</v>
      </c>
      <c r="K58" s="25">
        <v>0</v>
      </c>
      <c r="L58" s="25">
        <v>0</v>
      </c>
      <c r="M58" s="21"/>
      <c r="N58" s="21"/>
      <c r="O58" s="21"/>
      <c r="P58" s="21"/>
    </row>
    <row r="59" spans="1:16" s="20" customFormat="1" ht="16.5" customHeight="1" thickTop="1" thickBot="1">
      <c r="A59" s="23" t="s">
        <v>87</v>
      </c>
      <c r="B59" s="24" t="s">
        <v>88</v>
      </c>
      <c r="C59" s="25">
        <v>0</v>
      </c>
      <c r="D59" s="25">
        <v>0</v>
      </c>
      <c r="E59" s="25">
        <v>0</v>
      </c>
      <c r="F59" s="25">
        <v>0</v>
      </c>
      <c r="G59" s="25">
        <v>15978</v>
      </c>
      <c r="H59" s="25">
        <v>938</v>
      </c>
      <c r="I59" s="25">
        <v>5160</v>
      </c>
      <c r="J59" s="25">
        <v>370</v>
      </c>
      <c r="K59" s="25">
        <v>60694</v>
      </c>
      <c r="L59" s="25">
        <v>7201</v>
      </c>
      <c r="M59" s="21"/>
      <c r="N59" s="21"/>
      <c r="O59" s="21">
        <f t="shared" si="2"/>
        <v>-1</v>
      </c>
      <c r="P59" s="21">
        <f t="shared" si="3"/>
        <v>-1</v>
      </c>
    </row>
    <row r="60" spans="1:16" s="20" customFormat="1" ht="14.25" hidden="1" thickTop="1" thickBot="1">
      <c r="A60" s="23" t="s">
        <v>98</v>
      </c>
      <c r="B60" s="24" t="s">
        <v>99</v>
      </c>
      <c r="C60" s="25">
        <v>0</v>
      </c>
      <c r="D60" s="25">
        <v>0</v>
      </c>
      <c r="E60" s="25">
        <v>0</v>
      </c>
      <c r="F60" s="25">
        <v>0</v>
      </c>
      <c r="G60" s="25">
        <v>0</v>
      </c>
      <c r="H60" s="25">
        <v>0</v>
      </c>
      <c r="I60" s="25">
        <v>26976</v>
      </c>
      <c r="J60" s="25">
        <v>33985</v>
      </c>
      <c r="K60" s="25">
        <v>0</v>
      </c>
      <c r="L60" s="25">
        <v>0</v>
      </c>
      <c r="M60" s="21"/>
      <c r="N60" s="21"/>
      <c r="O60" s="21" t="e">
        <f t="shared" si="2"/>
        <v>#DIV/0!</v>
      </c>
      <c r="P60" s="21" t="e">
        <f t="shared" si="3"/>
        <v>#DIV/0!</v>
      </c>
    </row>
    <row r="61" spans="1:16" s="20" customFormat="1" ht="25.5" thickTop="1" thickBot="1">
      <c r="A61" s="23" t="s">
        <v>100</v>
      </c>
      <c r="B61" s="24" t="s">
        <v>147</v>
      </c>
      <c r="C61" s="25">
        <v>0</v>
      </c>
      <c r="D61" s="25">
        <v>0</v>
      </c>
      <c r="E61" s="25">
        <v>0</v>
      </c>
      <c r="F61" s="25">
        <v>0</v>
      </c>
      <c r="G61" s="25">
        <v>0</v>
      </c>
      <c r="H61" s="25">
        <v>0</v>
      </c>
      <c r="I61" s="25">
        <v>15500</v>
      </c>
      <c r="J61" s="25">
        <v>10000</v>
      </c>
      <c r="K61" s="25">
        <v>15600</v>
      </c>
      <c r="L61" s="25">
        <v>10000</v>
      </c>
      <c r="M61" s="21"/>
      <c r="N61" s="21"/>
      <c r="O61" s="21">
        <f t="shared" si="2"/>
        <v>-1</v>
      </c>
      <c r="P61" s="21">
        <f t="shared" si="3"/>
        <v>-1</v>
      </c>
    </row>
    <row r="62" spans="1:16" s="20" customFormat="1" ht="25.5" thickTop="1" thickBot="1">
      <c r="A62" s="23" t="s">
        <v>103</v>
      </c>
      <c r="B62" s="24" t="s">
        <v>104</v>
      </c>
      <c r="C62" s="25">
        <v>0</v>
      </c>
      <c r="D62" s="25">
        <v>0</v>
      </c>
      <c r="E62" s="25">
        <v>0</v>
      </c>
      <c r="F62" s="25">
        <v>0</v>
      </c>
      <c r="G62" s="25">
        <v>0</v>
      </c>
      <c r="H62" s="25">
        <v>0</v>
      </c>
      <c r="I62" s="25">
        <v>4954</v>
      </c>
      <c r="J62" s="25">
        <v>500</v>
      </c>
      <c r="K62" s="25">
        <v>0</v>
      </c>
      <c r="L62" s="25">
        <v>0</v>
      </c>
      <c r="M62" s="21"/>
      <c r="N62" s="21"/>
      <c r="O62" s="21"/>
      <c r="P62" s="21"/>
    </row>
    <row r="63" spans="1:16" s="20" customFormat="1" ht="25.5" thickTop="1" thickBot="1">
      <c r="A63" s="23" t="s">
        <v>105</v>
      </c>
      <c r="B63" s="24" t="s">
        <v>106</v>
      </c>
      <c r="C63" s="25">
        <v>0</v>
      </c>
      <c r="D63" s="25">
        <v>0</v>
      </c>
      <c r="E63" s="25">
        <v>0</v>
      </c>
      <c r="F63" s="25">
        <v>0</v>
      </c>
      <c r="G63" s="25">
        <v>0</v>
      </c>
      <c r="H63" s="25">
        <v>0</v>
      </c>
      <c r="I63" s="25">
        <v>1488</v>
      </c>
      <c r="J63" s="25">
        <v>80</v>
      </c>
      <c r="K63" s="25">
        <v>2053</v>
      </c>
      <c r="L63" s="25">
        <v>218</v>
      </c>
      <c r="M63" s="21"/>
      <c r="N63" s="21"/>
      <c r="O63" s="21">
        <f t="shared" si="2"/>
        <v>-1</v>
      </c>
      <c r="P63" s="21">
        <f t="shared" si="3"/>
        <v>-1</v>
      </c>
    </row>
    <row r="64" spans="1:16" s="20" customFormat="1" ht="14.25" thickTop="1" thickBot="1">
      <c r="A64" s="23" t="s">
        <v>107</v>
      </c>
      <c r="B64" s="24" t="s">
        <v>108</v>
      </c>
      <c r="C64" s="25">
        <v>0</v>
      </c>
      <c r="D64" s="25">
        <v>0</v>
      </c>
      <c r="E64" s="25">
        <v>0</v>
      </c>
      <c r="F64" s="25">
        <v>0</v>
      </c>
      <c r="G64" s="25">
        <v>0</v>
      </c>
      <c r="H64" s="25">
        <v>0</v>
      </c>
      <c r="I64" s="25">
        <v>1267</v>
      </c>
      <c r="J64" s="25">
        <v>140</v>
      </c>
      <c r="K64" s="25">
        <v>0</v>
      </c>
      <c r="L64" s="25">
        <v>0</v>
      </c>
      <c r="M64" s="21"/>
      <c r="N64" s="21"/>
      <c r="O64" s="21"/>
      <c r="P64" s="21"/>
    </row>
    <row r="65" spans="1:16" s="20" customFormat="1" ht="25.5" thickTop="1" thickBot="1">
      <c r="A65" s="23" t="s">
        <v>94</v>
      </c>
      <c r="B65" s="24" t="s">
        <v>95</v>
      </c>
      <c r="C65" s="25">
        <v>0</v>
      </c>
      <c r="D65" s="25">
        <v>0</v>
      </c>
      <c r="E65" s="25">
        <v>0</v>
      </c>
      <c r="F65" s="25">
        <v>0</v>
      </c>
      <c r="G65" s="25">
        <v>0</v>
      </c>
      <c r="H65" s="25">
        <v>0</v>
      </c>
      <c r="I65" s="25">
        <v>0</v>
      </c>
      <c r="J65" s="25">
        <v>0</v>
      </c>
      <c r="K65" s="25">
        <v>737220</v>
      </c>
      <c r="L65" s="25">
        <v>412100</v>
      </c>
      <c r="M65" s="21"/>
      <c r="N65" s="21"/>
      <c r="O65" s="21">
        <f t="shared" si="2"/>
        <v>-1</v>
      </c>
      <c r="P65" s="21">
        <f t="shared" si="3"/>
        <v>-1</v>
      </c>
    </row>
    <row r="66" spans="1:16" s="20" customFormat="1" ht="25.5" thickTop="1" thickBot="1">
      <c r="A66" s="23" t="s">
        <v>101</v>
      </c>
      <c r="B66" s="24" t="s">
        <v>102</v>
      </c>
      <c r="C66" s="25">
        <v>0</v>
      </c>
      <c r="D66" s="25">
        <v>0</v>
      </c>
      <c r="E66" s="25">
        <v>0</v>
      </c>
      <c r="F66" s="25">
        <v>0</v>
      </c>
      <c r="G66" s="25">
        <v>0</v>
      </c>
      <c r="H66" s="25">
        <v>0</v>
      </c>
      <c r="I66" s="25">
        <v>0</v>
      </c>
      <c r="J66" s="25">
        <v>0</v>
      </c>
      <c r="K66" s="25">
        <v>85230</v>
      </c>
      <c r="L66" s="25">
        <v>31904</v>
      </c>
      <c r="M66" s="21"/>
      <c r="N66" s="21"/>
      <c r="O66" s="21">
        <f t="shared" si="2"/>
        <v>-1</v>
      </c>
      <c r="P66" s="21">
        <f t="shared" si="3"/>
        <v>-1</v>
      </c>
    </row>
    <row r="67" spans="1:16" s="20" customFormat="1" ht="14.25" thickTop="1" thickBot="1">
      <c r="A67" s="23" t="s">
        <v>111</v>
      </c>
      <c r="B67" s="24" t="s">
        <v>112</v>
      </c>
      <c r="C67" s="25">
        <v>0</v>
      </c>
      <c r="D67" s="25">
        <v>0</v>
      </c>
      <c r="E67" s="25">
        <v>0</v>
      </c>
      <c r="F67" s="25">
        <v>0</v>
      </c>
      <c r="G67" s="25">
        <v>0</v>
      </c>
      <c r="H67" s="25">
        <v>0</v>
      </c>
      <c r="I67" s="25">
        <v>0</v>
      </c>
      <c r="J67" s="25">
        <v>0</v>
      </c>
      <c r="K67" s="25">
        <v>35602</v>
      </c>
      <c r="L67" s="25">
        <v>30976</v>
      </c>
      <c r="M67" s="21"/>
      <c r="N67" s="21"/>
      <c r="O67" s="21">
        <f t="shared" si="2"/>
        <v>-1</v>
      </c>
      <c r="P67" s="21">
        <f t="shared" si="3"/>
        <v>-1</v>
      </c>
    </row>
    <row r="68" spans="1:16" ht="13.5" thickTop="1">
      <c r="N68" s="16"/>
      <c r="O68" s="17"/>
    </row>
    <row r="69" spans="1:16">
      <c r="B69" s="8" t="s">
        <v>148</v>
      </c>
    </row>
  </sheetData>
  <mergeCells count="5">
    <mergeCell ref="C2:D2"/>
    <mergeCell ref="E2:F2"/>
    <mergeCell ref="G2:H2"/>
    <mergeCell ref="I2:J2"/>
    <mergeCell ref="K2:L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6"/>
  <sheetViews>
    <sheetView tabSelected="1" topLeftCell="N337" zoomScaleNormal="100" workbookViewId="0">
      <selection activeCell="U323" sqref="U323"/>
    </sheetView>
  </sheetViews>
  <sheetFormatPr defaultRowHeight="15"/>
  <cols>
    <col min="2" max="2" width="32.140625" bestFit="1" customWidth="1"/>
    <col min="3" max="3" width="13.7109375" customWidth="1"/>
    <col min="4" max="4" width="17.85546875" bestFit="1" customWidth="1"/>
    <col min="5" max="5" width="14.28515625" bestFit="1" customWidth="1"/>
    <col min="6" max="6" width="12.28515625" bestFit="1" customWidth="1"/>
    <col min="7" max="8" width="12.28515625" customWidth="1"/>
    <col min="10" max="10" width="14.140625" customWidth="1"/>
    <col min="11" max="11" width="17.85546875" bestFit="1" customWidth="1"/>
    <col min="12" max="12" width="14.28515625" bestFit="1" customWidth="1"/>
    <col min="13" max="13" width="12.28515625" bestFit="1" customWidth="1"/>
  </cols>
  <sheetData>
    <row r="1" spans="1:13" ht="18.75">
      <c r="A1" s="28" t="s">
        <v>195</v>
      </c>
      <c r="B1" s="29"/>
      <c r="C1" s="29"/>
      <c r="D1" s="29"/>
      <c r="E1" s="29"/>
      <c r="F1" s="29"/>
      <c r="G1" s="29"/>
      <c r="H1" s="29"/>
    </row>
    <row r="2" spans="1:13" ht="19.5" thickBot="1">
      <c r="A2" s="28" t="s">
        <v>149</v>
      </c>
    </row>
    <row r="3" spans="1:13" ht="32.25" thickBot="1">
      <c r="A3" s="30" t="s">
        <v>13</v>
      </c>
      <c r="B3" s="31" t="s">
        <v>14</v>
      </c>
      <c r="C3" s="1"/>
      <c r="D3" s="1"/>
      <c r="E3" s="1"/>
      <c r="F3" s="1"/>
      <c r="G3" s="1"/>
      <c r="H3" s="1"/>
      <c r="I3" s="30" t="s">
        <v>13</v>
      </c>
    </row>
    <row r="4" spans="1:13">
      <c r="A4" s="1"/>
      <c r="B4" s="7">
        <v>2018</v>
      </c>
      <c r="C4" s="1" t="s">
        <v>150</v>
      </c>
      <c r="D4" s="1" t="s">
        <v>151</v>
      </c>
      <c r="E4" s="1" t="s">
        <v>152</v>
      </c>
      <c r="F4" s="1" t="s">
        <v>153</v>
      </c>
      <c r="G4" s="1"/>
      <c r="H4" s="1"/>
      <c r="I4" s="7">
        <v>2017</v>
      </c>
      <c r="J4" s="1" t="s">
        <v>150</v>
      </c>
      <c r="K4" s="1" t="s">
        <v>151</v>
      </c>
      <c r="L4" s="1" t="s">
        <v>152</v>
      </c>
      <c r="M4" s="1" t="s">
        <v>153</v>
      </c>
    </row>
    <row r="5" spans="1:13">
      <c r="A5" s="1"/>
      <c r="B5" s="1" t="s">
        <v>154</v>
      </c>
      <c r="C5" s="32">
        <v>227666319</v>
      </c>
      <c r="D5" s="32"/>
      <c r="E5" s="33"/>
      <c r="F5" s="34">
        <f t="shared" ref="F5:F18" si="0">C5/$C$5</f>
        <v>1</v>
      </c>
      <c r="G5" s="34"/>
      <c r="H5" s="34"/>
      <c r="I5" s="1"/>
      <c r="J5" s="32">
        <v>218840083</v>
      </c>
      <c r="K5" s="32"/>
      <c r="L5" s="33"/>
      <c r="M5" s="34">
        <f>J5/$J$5</f>
        <v>1</v>
      </c>
    </row>
    <row r="6" spans="1:13">
      <c r="B6" t="s">
        <v>157</v>
      </c>
      <c r="C6" s="4">
        <v>70061146</v>
      </c>
      <c r="D6" s="4">
        <v>3672358</v>
      </c>
      <c r="E6" s="35">
        <f>C6/D6</f>
        <v>19.077972790234504</v>
      </c>
      <c r="F6" s="34">
        <f>C6/$C$5</f>
        <v>0.30773610390740319</v>
      </c>
      <c r="G6" s="34"/>
      <c r="H6" s="34"/>
      <c r="J6" s="4">
        <v>29065205</v>
      </c>
      <c r="K6" s="4">
        <v>41079</v>
      </c>
      <c r="L6" s="35">
        <f t="shared" ref="L6:L15" si="1">J6/K6</f>
        <v>707.54412230093237</v>
      </c>
      <c r="M6" s="34">
        <f t="shared" ref="M6:M18" si="2">J6/$J$5</f>
        <v>0.13281481436835316</v>
      </c>
    </row>
    <row r="7" spans="1:13" s="1" customFormat="1">
      <c r="B7" s="1" t="s">
        <v>156</v>
      </c>
      <c r="C7" s="32">
        <v>47080155</v>
      </c>
      <c r="D7" s="32">
        <v>146753</v>
      </c>
      <c r="E7" s="33">
        <f>C7/D7</f>
        <v>320.81221508248552</v>
      </c>
      <c r="F7" s="34">
        <f>C7/$C$5</f>
        <v>0.20679455444614978</v>
      </c>
      <c r="G7" s="34"/>
      <c r="H7" s="34"/>
      <c r="J7" s="32">
        <v>40134461</v>
      </c>
      <c r="K7" s="32">
        <v>41607</v>
      </c>
      <c r="L7" s="33">
        <f t="shared" si="1"/>
        <v>964.6083832047492</v>
      </c>
      <c r="M7" s="34">
        <f t="shared" si="2"/>
        <v>0.18339629765174234</v>
      </c>
    </row>
    <row r="8" spans="1:13">
      <c r="B8" t="s">
        <v>155</v>
      </c>
      <c r="C8" s="4">
        <v>40667914</v>
      </c>
      <c r="D8" s="4">
        <v>757452</v>
      </c>
      <c r="E8" s="35">
        <f t="shared" ref="E8:E18" si="3">C8/D8</f>
        <v>53.690417346577739</v>
      </c>
      <c r="F8" s="34">
        <f t="shared" si="0"/>
        <v>0.17862947044002586</v>
      </c>
      <c r="G8" s="34"/>
      <c r="H8" s="34"/>
      <c r="J8" s="4">
        <v>64761555</v>
      </c>
      <c r="K8" s="4">
        <v>118491</v>
      </c>
      <c r="L8" s="35">
        <f t="shared" si="1"/>
        <v>546.55252297642858</v>
      </c>
      <c r="M8" s="34">
        <f t="shared" si="2"/>
        <v>0.29593095612196418</v>
      </c>
    </row>
    <row r="9" spans="1:13" s="36" customFormat="1">
      <c r="B9" s="36" t="s">
        <v>158</v>
      </c>
      <c r="C9" s="37">
        <v>32268708</v>
      </c>
      <c r="D9" s="37">
        <v>631069</v>
      </c>
      <c r="E9" s="38">
        <f t="shared" si="3"/>
        <v>51.133406965006998</v>
      </c>
      <c r="F9" s="34">
        <f t="shared" si="0"/>
        <v>0.14173685480459672</v>
      </c>
      <c r="G9" s="34"/>
      <c r="H9" s="34"/>
      <c r="J9" s="37">
        <v>34101367</v>
      </c>
      <c r="K9" s="37">
        <v>51546</v>
      </c>
      <c r="L9" s="38">
        <f t="shared" si="1"/>
        <v>661.57154774376284</v>
      </c>
      <c r="M9" s="34">
        <f t="shared" si="2"/>
        <v>0.15582779229708116</v>
      </c>
    </row>
    <row r="10" spans="1:13">
      <c r="B10" t="s">
        <v>159</v>
      </c>
      <c r="C10" s="4">
        <v>23326926</v>
      </c>
      <c r="D10" s="4">
        <v>403588</v>
      </c>
      <c r="E10" s="35">
        <f t="shared" si="3"/>
        <v>57.798859232682837</v>
      </c>
      <c r="F10" s="34">
        <f t="shared" si="0"/>
        <v>0.10246103201589515</v>
      </c>
      <c r="G10" s="34"/>
      <c r="H10" s="34"/>
      <c r="J10" s="4">
        <v>35025637</v>
      </c>
      <c r="K10" s="4">
        <v>37464</v>
      </c>
      <c r="L10" s="35">
        <f t="shared" si="1"/>
        <v>934.91450459107409</v>
      </c>
      <c r="M10" s="34">
        <f t="shared" si="2"/>
        <v>0.16005128731375962</v>
      </c>
    </row>
    <row r="11" spans="1:13">
      <c r="B11" t="s">
        <v>161</v>
      </c>
      <c r="C11" s="4">
        <v>3304636</v>
      </c>
      <c r="D11" s="4">
        <v>70139</v>
      </c>
      <c r="E11" s="35">
        <f>C11/D11</f>
        <v>47.115527737777839</v>
      </c>
      <c r="F11" s="34">
        <f>C11/$C$5</f>
        <v>1.4515260819058615E-2</v>
      </c>
      <c r="G11" s="34"/>
      <c r="H11" s="34"/>
      <c r="J11" s="4">
        <v>10514281</v>
      </c>
      <c r="K11" s="4">
        <v>15983</v>
      </c>
      <c r="L11" s="35">
        <f t="shared" si="1"/>
        <v>657.84151911405866</v>
      </c>
      <c r="M11" s="34">
        <f t="shared" si="2"/>
        <v>4.8045499050555558E-2</v>
      </c>
    </row>
    <row r="12" spans="1:13">
      <c r="B12" t="s">
        <v>160</v>
      </c>
      <c r="C12" s="4">
        <v>2770241</v>
      </c>
      <c r="D12" s="4">
        <v>253177</v>
      </c>
      <c r="E12" s="35">
        <f t="shared" si="3"/>
        <v>10.941914154919285</v>
      </c>
      <c r="F12" s="34">
        <f t="shared" si="0"/>
        <v>1.2167987834862828E-2</v>
      </c>
      <c r="G12" s="34"/>
      <c r="H12" s="34"/>
      <c r="J12" s="4">
        <v>526408</v>
      </c>
      <c r="K12" s="4">
        <v>594</v>
      </c>
      <c r="L12" s="35">
        <f t="shared" si="1"/>
        <v>886.20875420875416</v>
      </c>
      <c r="M12" s="34">
        <f t="shared" si="2"/>
        <v>2.4054459895265167E-3</v>
      </c>
    </row>
    <row r="13" spans="1:13">
      <c r="B13" t="s">
        <v>162</v>
      </c>
      <c r="C13" s="4">
        <v>2371497</v>
      </c>
      <c r="D13" s="4">
        <v>60922</v>
      </c>
      <c r="E13" s="35">
        <f t="shared" si="3"/>
        <v>38.926775220774104</v>
      </c>
      <c r="F13" s="34">
        <f t="shared" si="0"/>
        <v>1.0416547385737808E-2</v>
      </c>
      <c r="G13" s="34"/>
      <c r="H13" s="34"/>
      <c r="J13" s="4">
        <v>1336826</v>
      </c>
      <c r="K13" s="4">
        <v>1071</v>
      </c>
      <c r="L13" s="35">
        <f t="shared" si="1"/>
        <v>1248.203548085901</v>
      </c>
      <c r="M13" s="34">
        <f t="shared" si="2"/>
        <v>6.1086889644435018E-3</v>
      </c>
    </row>
    <row r="14" spans="1:13">
      <c r="B14" t="s">
        <v>163</v>
      </c>
      <c r="C14" s="4">
        <v>1599765</v>
      </c>
      <c r="D14" s="4">
        <v>162896</v>
      </c>
      <c r="E14" s="35">
        <f t="shared" si="3"/>
        <v>9.8207752185443464</v>
      </c>
      <c r="F14" s="34">
        <f t="shared" si="0"/>
        <v>7.0267969677148424E-3</v>
      </c>
      <c r="G14" s="34"/>
      <c r="H14" s="34"/>
      <c r="J14" s="4">
        <v>899057</v>
      </c>
      <c r="K14" s="4">
        <v>842</v>
      </c>
      <c r="L14" s="35">
        <f t="shared" si="1"/>
        <v>1067.7636579572447</v>
      </c>
      <c r="M14" s="34">
        <f t="shared" si="2"/>
        <v>4.1082830333234706E-3</v>
      </c>
    </row>
    <row r="15" spans="1:13">
      <c r="B15" t="s">
        <v>164</v>
      </c>
      <c r="C15" s="4">
        <v>1330462</v>
      </c>
      <c r="D15" s="4">
        <v>195708</v>
      </c>
      <c r="E15" s="35">
        <f t="shared" si="3"/>
        <v>6.7981993582275635</v>
      </c>
      <c r="F15" s="34">
        <f t="shared" si="0"/>
        <v>5.8439122916552275E-3</v>
      </c>
      <c r="G15" s="34"/>
      <c r="H15" s="34"/>
      <c r="J15" s="4">
        <v>608578</v>
      </c>
      <c r="K15" s="4">
        <v>34177</v>
      </c>
      <c r="L15" s="35">
        <f t="shared" si="1"/>
        <v>17.806653597448577</v>
      </c>
      <c r="M15" s="34">
        <f t="shared" si="2"/>
        <v>2.7809256497129003E-3</v>
      </c>
    </row>
    <row r="16" spans="1:13">
      <c r="B16" t="s">
        <v>194</v>
      </c>
      <c r="C16" s="4">
        <v>1059015</v>
      </c>
      <c r="D16" s="4">
        <v>273001</v>
      </c>
      <c r="E16" s="35">
        <f t="shared" si="3"/>
        <v>3.8791616147926198</v>
      </c>
      <c r="F16" s="34">
        <f t="shared" si="0"/>
        <v>4.6516103244942436E-3</v>
      </c>
      <c r="G16" s="34"/>
      <c r="H16" s="34"/>
      <c r="J16" s="4"/>
      <c r="K16" s="4"/>
      <c r="L16" s="35"/>
      <c r="M16" s="34">
        <f t="shared" si="2"/>
        <v>0</v>
      </c>
    </row>
    <row r="17" spans="1:13">
      <c r="B17" t="s">
        <v>166</v>
      </c>
      <c r="C17" s="4">
        <f>C5-C18</f>
        <v>1825854</v>
      </c>
      <c r="D17" s="4"/>
      <c r="E17" s="35"/>
      <c r="F17" s="34">
        <f t="shared" si="0"/>
        <v>8.0198687624057387E-3</v>
      </c>
      <c r="G17" s="34"/>
      <c r="H17" s="34"/>
      <c r="J17" s="4">
        <f>J5-J18</f>
        <v>1866708</v>
      </c>
      <c r="K17" s="4"/>
      <c r="L17" s="35"/>
      <c r="M17" s="34">
        <f t="shared" si="2"/>
        <v>8.5300095595375915E-3</v>
      </c>
    </row>
    <row r="18" spans="1:13" hidden="1">
      <c r="C18" s="4">
        <f>SUM(C6:C16)</f>
        <v>225840465</v>
      </c>
      <c r="D18" s="4">
        <f>SUM(D6:D16)</f>
        <v>6627063</v>
      </c>
      <c r="E18" s="35">
        <f t="shared" si="3"/>
        <v>34.078514871520007</v>
      </c>
      <c r="F18" s="6">
        <f t="shared" si="0"/>
        <v>0.99198013123759421</v>
      </c>
      <c r="G18" s="6"/>
      <c r="H18" s="6"/>
      <c r="J18" s="4">
        <f>SUM(J6:J16)</f>
        <v>216973375</v>
      </c>
      <c r="M18" s="34">
        <f t="shared" si="2"/>
        <v>0.99146999044046236</v>
      </c>
    </row>
    <row r="19" spans="1:13" ht="15.75" thickBot="1"/>
    <row r="20" spans="1:13" ht="79.5" thickBot="1">
      <c r="A20" s="30" t="s">
        <v>21</v>
      </c>
      <c r="B20" s="31" t="s">
        <v>22</v>
      </c>
      <c r="C20" s="1"/>
      <c r="D20" s="1"/>
      <c r="E20" s="1"/>
      <c r="F20" s="1"/>
      <c r="G20" s="1"/>
      <c r="H20" s="1"/>
      <c r="I20" s="30" t="s">
        <v>21</v>
      </c>
    </row>
    <row r="21" spans="1:13">
      <c r="A21" s="1"/>
      <c r="B21" s="7">
        <v>2018</v>
      </c>
      <c r="C21" s="1" t="s">
        <v>150</v>
      </c>
      <c r="D21" s="1" t="s">
        <v>151</v>
      </c>
      <c r="E21" s="1" t="s">
        <v>152</v>
      </c>
      <c r="F21" s="1" t="s">
        <v>153</v>
      </c>
      <c r="G21" s="1"/>
      <c r="H21" s="1"/>
      <c r="I21" s="7">
        <v>2017</v>
      </c>
      <c r="J21" s="1" t="s">
        <v>150</v>
      </c>
      <c r="K21" s="1" t="s">
        <v>151</v>
      </c>
      <c r="L21" s="1" t="s">
        <v>152</v>
      </c>
      <c r="M21" s="1" t="s">
        <v>153</v>
      </c>
    </row>
    <row r="22" spans="1:13">
      <c r="A22" s="1"/>
      <c r="B22" s="1" t="s">
        <v>154</v>
      </c>
      <c r="C22" s="32">
        <v>40118815</v>
      </c>
      <c r="D22" s="32"/>
      <c r="E22" s="33"/>
      <c r="F22" s="34">
        <f t="shared" ref="F22:F29" si="4">C22/$C$22</f>
        <v>1</v>
      </c>
      <c r="G22" s="34"/>
      <c r="H22" s="34"/>
      <c r="I22" s="1"/>
      <c r="J22" s="32">
        <v>20572431</v>
      </c>
      <c r="K22" s="32"/>
      <c r="L22" s="33"/>
      <c r="M22" s="34">
        <f t="shared" ref="M22:M29" si="5">J22/$J$22</f>
        <v>1</v>
      </c>
    </row>
    <row r="23" spans="1:13">
      <c r="A23" s="36"/>
      <c r="B23" s="1" t="s">
        <v>156</v>
      </c>
      <c r="C23" s="32">
        <v>16663581</v>
      </c>
      <c r="D23" s="32">
        <v>31953</v>
      </c>
      <c r="E23" s="33">
        <f>C23/D23</f>
        <v>521.50286358088442</v>
      </c>
      <c r="F23" s="34">
        <f t="shared" si="4"/>
        <v>0.41535576262658802</v>
      </c>
      <c r="G23" s="34"/>
      <c r="H23" s="34"/>
      <c r="I23" s="36"/>
      <c r="J23" s="32">
        <v>5895345</v>
      </c>
      <c r="K23" s="32">
        <v>54921</v>
      </c>
      <c r="L23" s="33">
        <f>J23/K23</f>
        <v>107.34227344731524</v>
      </c>
      <c r="M23" s="34">
        <f t="shared" si="5"/>
        <v>0.28656530674474007</v>
      </c>
    </row>
    <row r="24" spans="1:13">
      <c r="B24" t="s">
        <v>158</v>
      </c>
      <c r="C24" s="4">
        <v>9259994</v>
      </c>
      <c r="D24" s="4">
        <v>154124</v>
      </c>
      <c r="E24" s="35">
        <f>C24/D24</f>
        <v>60.081453894266957</v>
      </c>
      <c r="F24" s="34">
        <f t="shared" si="4"/>
        <v>0.23081424513660237</v>
      </c>
      <c r="G24" s="34"/>
      <c r="H24" s="34"/>
      <c r="J24" s="4">
        <v>3084263</v>
      </c>
      <c r="K24" s="4">
        <v>90225</v>
      </c>
      <c r="L24" s="35">
        <f t="shared" ref="L24:L27" si="6">J24/K24</f>
        <v>34.184128567470211</v>
      </c>
      <c r="M24" s="34">
        <f t="shared" si="5"/>
        <v>0.14992214580765881</v>
      </c>
    </row>
    <row r="25" spans="1:13">
      <c r="A25" s="1"/>
      <c r="B25" t="s">
        <v>159</v>
      </c>
      <c r="C25" s="37">
        <v>8846135</v>
      </c>
      <c r="D25" s="37">
        <v>18617</v>
      </c>
      <c r="E25" s="38">
        <f t="shared" ref="E25:E27" si="7">C25/D25</f>
        <v>475.16436590213249</v>
      </c>
      <c r="F25" s="34">
        <f t="shared" si="4"/>
        <v>0.22049841202936826</v>
      </c>
      <c r="G25" s="34"/>
      <c r="H25" s="34"/>
      <c r="I25" s="1"/>
      <c r="J25" s="4">
        <v>4779591</v>
      </c>
      <c r="K25" s="4">
        <v>651257</v>
      </c>
      <c r="L25" s="35">
        <f t="shared" si="6"/>
        <v>7.3390243790085945</v>
      </c>
      <c r="M25" s="34">
        <f t="shared" si="5"/>
        <v>0.23232990792386179</v>
      </c>
    </row>
    <row r="26" spans="1:13">
      <c r="B26" t="s">
        <v>155</v>
      </c>
      <c r="C26" s="4">
        <v>4518941</v>
      </c>
      <c r="D26" s="4">
        <v>2525</v>
      </c>
      <c r="E26" s="35">
        <f t="shared" si="7"/>
        <v>1789.679603960396</v>
      </c>
      <c r="F26" s="34">
        <f t="shared" si="4"/>
        <v>0.11263894509346799</v>
      </c>
      <c r="G26" s="34"/>
      <c r="H26" s="34"/>
      <c r="J26" s="4">
        <v>4821539</v>
      </c>
      <c r="K26" s="4">
        <v>2856</v>
      </c>
      <c r="L26" s="35">
        <f t="shared" si="6"/>
        <v>1688.2139355742297</v>
      </c>
      <c r="M26" s="34">
        <f t="shared" si="5"/>
        <v>0.23436894745205367</v>
      </c>
    </row>
    <row r="27" spans="1:13">
      <c r="B27" t="s">
        <v>165</v>
      </c>
      <c r="C27" s="4">
        <v>786011</v>
      </c>
      <c r="D27" s="4">
        <v>39455</v>
      </c>
      <c r="E27" s="35">
        <f t="shared" si="7"/>
        <v>19.921708275250285</v>
      </c>
      <c r="F27" s="34">
        <f t="shared" si="4"/>
        <v>1.9592079177812208E-2</v>
      </c>
      <c r="G27" s="34"/>
      <c r="H27" s="34"/>
      <c r="J27" s="4">
        <v>1209635</v>
      </c>
      <c r="K27" s="4">
        <v>38685</v>
      </c>
      <c r="L27" s="35">
        <f t="shared" si="6"/>
        <v>31.268838050924131</v>
      </c>
      <c r="M27" s="34">
        <f t="shared" si="5"/>
        <v>5.8798836170601325E-2</v>
      </c>
    </row>
    <row r="28" spans="1:13">
      <c r="B28" t="s">
        <v>166</v>
      </c>
      <c r="C28" s="4">
        <f>C22-C29</f>
        <v>44153</v>
      </c>
      <c r="D28" s="4"/>
      <c r="E28" s="35"/>
      <c r="F28" s="34">
        <f t="shared" si="4"/>
        <v>1.1005559361611254E-3</v>
      </c>
      <c r="G28" s="34"/>
      <c r="H28" s="34"/>
      <c r="J28" s="4">
        <f>J22-J29</f>
        <v>782058</v>
      </c>
      <c r="K28" s="4"/>
      <c r="L28" s="35"/>
      <c r="M28" s="34">
        <f t="shared" si="5"/>
        <v>3.8014855901084318E-2</v>
      </c>
    </row>
    <row r="29" spans="1:13" hidden="1">
      <c r="C29" s="4">
        <f>SUM(C23:C27)</f>
        <v>40074662</v>
      </c>
      <c r="D29" s="4">
        <f>SUM(D23:D27)</f>
        <v>246674</v>
      </c>
      <c r="E29" s="35">
        <f t="shared" ref="E29" si="8">C29/D29</f>
        <v>162.46001605357679</v>
      </c>
      <c r="F29" s="34">
        <f t="shared" si="4"/>
        <v>0.9988994440638389</v>
      </c>
      <c r="G29" s="34"/>
      <c r="H29" s="34"/>
      <c r="J29" s="4">
        <f>SUM(J23:J27)</f>
        <v>19790373</v>
      </c>
      <c r="M29" s="34">
        <f t="shared" si="5"/>
        <v>0.96198514409891567</v>
      </c>
    </row>
    <row r="31" spans="1:13" ht="17.25" customHeight="1"/>
    <row r="32" spans="1:13" ht="15.75" thickBot="1"/>
    <row r="33" spans="1:13" ht="95.25" thickBot="1">
      <c r="A33" s="30" t="s">
        <v>17</v>
      </c>
      <c r="B33" s="31" t="s">
        <v>18</v>
      </c>
      <c r="C33" s="1"/>
      <c r="D33" s="1"/>
      <c r="E33" s="1"/>
      <c r="F33" s="1"/>
      <c r="G33" s="1"/>
      <c r="H33" s="1"/>
      <c r="I33" s="30" t="s">
        <v>17</v>
      </c>
    </row>
    <row r="34" spans="1:13">
      <c r="A34" s="1"/>
      <c r="B34" s="7">
        <v>2018</v>
      </c>
      <c r="C34" s="1" t="s">
        <v>150</v>
      </c>
      <c r="D34" s="1" t="s">
        <v>151</v>
      </c>
      <c r="E34" s="1" t="s">
        <v>152</v>
      </c>
      <c r="F34" s="1" t="s">
        <v>153</v>
      </c>
      <c r="G34" s="1"/>
      <c r="H34" s="1"/>
      <c r="I34" s="7">
        <v>2017</v>
      </c>
      <c r="J34" s="1" t="s">
        <v>150</v>
      </c>
      <c r="K34" s="1" t="s">
        <v>151</v>
      </c>
      <c r="L34" s="1" t="s">
        <v>152</v>
      </c>
      <c r="M34" s="1" t="s">
        <v>153</v>
      </c>
    </row>
    <row r="35" spans="1:13">
      <c r="A35" s="1"/>
      <c r="B35" s="1" t="s">
        <v>154</v>
      </c>
      <c r="C35" s="32">
        <v>21301465</v>
      </c>
      <c r="D35" s="32"/>
      <c r="E35" s="33"/>
      <c r="F35" s="34">
        <f t="shared" ref="F35:F47" si="9">C35/$C$35</f>
        <v>1</v>
      </c>
      <c r="G35" s="34"/>
      <c r="H35" s="34"/>
      <c r="I35" s="1"/>
      <c r="J35" s="32">
        <v>19911682</v>
      </c>
      <c r="K35" s="32"/>
      <c r="L35" s="33"/>
      <c r="M35" s="34">
        <f>J35/$J$35</f>
        <v>1</v>
      </c>
    </row>
    <row r="36" spans="1:13">
      <c r="A36" s="1"/>
      <c r="B36" t="s">
        <v>165</v>
      </c>
      <c r="C36" s="4">
        <v>5542072</v>
      </c>
      <c r="D36" s="4">
        <v>3373841</v>
      </c>
      <c r="E36" s="35">
        <f>C36/D36</f>
        <v>1.6426595088505949</v>
      </c>
      <c r="F36" s="34">
        <f t="shared" si="9"/>
        <v>0.26017327916178534</v>
      </c>
      <c r="G36" s="34"/>
      <c r="H36" s="34"/>
      <c r="I36" s="1"/>
      <c r="J36" s="37">
        <v>3234308</v>
      </c>
      <c r="K36" s="37">
        <v>2008524</v>
      </c>
      <c r="L36" s="38">
        <f t="shared" ref="L36:L45" si="10">J36/K36</f>
        <v>1.6102909400136618</v>
      </c>
      <c r="M36" s="40">
        <f t="shared" ref="M36:M47" si="11">J36/$J$35</f>
        <v>0.16243268650031675</v>
      </c>
    </row>
    <row r="37" spans="1:13">
      <c r="B37" s="1" t="s">
        <v>156</v>
      </c>
      <c r="C37" s="32">
        <v>4041303</v>
      </c>
      <c r="D37" s="32">
        <v>4106926</v>
      </c>
      <c r="E37" s="33">
        <f t="shared" ref="E37:E45" si="12">C37/D37</f>
        <v>0.98402138241594805</v>
      </c>
      <c r="F37" s="34">
        <f t="shared" si="9"/>
        <v>0.18971948642968922</v>
      </c>
      <c r="G37" s="34"/>
      <c r="H37" s="34"/>
      <c r="J37" s="32">
        <v>3920058</v>
      </c>
      <c r="K37" s="32">
        <v>3931897</v>
      </c>
      <c r="L37" s="33">
        <f t="shared" si="10"/>
        <v>0.99698898521502466</v>
      </c>
      <c r="M37" s="34">
        <f t="shared" si="11"/>
        <v>0.19687226824936235</v>
      </c>
    </row>
    <row r="38" spans="1:13">
      <c r="A38" s="36"/>
      <c r="B38" t="s">
        <v>169</v>
      </c>
      <c r="C38" s="4">
        <v>3799138</v>
      </c>
      <c r="D38" s="4">
        <v>3819204</v>
      </c>
      <c r="E38" s="35">
        <f t="shared" si="12"/>
        <v>0.99474602561161962</v>
      </c>
      <c r="F38" s="34">
        <f t="shared" si="9"/>
        <v>0.17835101951908003</v>
      </c>
      <c r="G38" s="34"/>
      <c r="H38" s="34"/>
      <c r="I38" s="36"/>
      <c r="J38" s="37">
        <v>5169171</v>
      </c>
      <c r="K38" s="37">
        <v>6255171</v>
      </c>
      <c r="L38" s="38">
        <f t="shared" si="10"/>
        <v>0.82638364322893809</v>
      </c>
      <c r="M38" s="34">
        <f t="shared" si="11"/>
        <v>0.25960493945212665</v>
      </c>
    </row>
    <row r="39" spans="1:13">
      <c r="B39" t="s">
        <v>164</v>
      </c>
      <c r="C39" s="37">
        <v>2602229</v>
      </c>
      <c r="D39" s="37">
        <v>338905</v>
      </c>
      <c r="E39" s="38">
        <f t="shared" si="12"/>
        <v>7.6783434885882471</v>
      </c>
      <c r="F39" s="34">
        <f t="shared" si="9"/>
        <v>0.12216197336662056</v>
      </c>
      <c r="G39" s="34"/>
      <c r="H39" s="34"/>
      <c r="J39" s="4">
        <v>2733787</v>
      </c>
      <c r="K39" s="4">
        <v>282720</v>
      </c>
      <c r="L39" s="35">
        <f t="shared" si="10"/>
        <v>9.6695918222976793</v>
      </c>
      <c r="M39" s="34">
        <f t="shared" si="11"/>
        <v>0.13729563378924994</v>
      </c>
    </row>
    <row r="40" spans="1:13">
      <c r="B40" t="s">
        <v>155</v>
      </c>
      <c r="C40" s="4">
        <v>2383219</v>
      </c>
      <c r="D40" s="4">
        <v>250348</v>
      </c>
      <c r="E40" s="35">
        <f t="shared" si="12"/>
        <v>9.519624682442041</v>
      </c>
      <c r="F40" s="34">
        <f t="shared" si="9"/>
        <v>0.11188052089375074</v>
      </c>
      <c r="G40" s="34"/>
      <c r="H40" s="34"/>
      <c r="J40" s="4">
        <v>1302967</v>
      </c>
      <c r="K40" s="4">
        <v>136649</v>
      </c>
      <c r="L40" s="35">
        <f t="shared" si="10"/>
        <v>9.5351374689898947</v>
      </c>
      <c r="M40" s="34">
        <f t="shared" si="11"/>
        <v>6.543731463770866E-2</v>
      </c>
    </row>
    <row r="41" spans="1:13">
      <c r="B41" t="s">
        <v>170</v>
      </c>
      <c r="C41" s="4">
        <v>757029</v>
      </c>
      <c r="D41" s="4">
        <v>75169</v>
      </c>
      <c r="E41" s="35">
        <f t="shared" si="12"/>
        <v>10.07102662001623</v>
      </c>
      <c r="F41" s="34">
        <f t="shared" si="9"/>
        <v>3.5538823268728231E-2</v>
      </c>
      <c r="G41" s="34"/>
      <c r="H41" s="34"/>
      <c r="J41" s="4">
        <v>560280</v>
      </c>
      <c r="K41" s="4">
        <v>89148</v>
      </c>
      <c r="L41" s="35">
        <f t="shared" si="10"/>
        <v>6.2848297213622288</v>
      </c>
      <c r="M41" s="34">
        <f t="shared" si="11"/>
        <v>2.813825572344918E-2</v>
      </c>
    </row>
    <row r="42" spans="1:13">
      <c r="B42" t="s">
        <v>174</v>
      </c>
      <c r="C42" s="4">
        <v>500195</v>
      </c>
      <c r="D42" s="4">
        <v>117248</v>
      </c>
      <c r="E42" s="35">
        <f>C42/D42</f>
        <v>4.2661282068777293</v>
      </c>
      <c r="F42" s="34">
        <f t="shared" si="9"/>
        <v>2.3481718276184289E-2</v>
      </c>
      <c r="G42" s="34"/>
      <c r="H42" s="34"/>
      <c r="J42" s="4">
        <v>391106</v>
      </c>
      <c r="K42" s="4">
        <v>91197</v>
      </c>
      <c r="L42" s="35">
        <f t="shared" si="10"/>
        <v>4.2885840543000322</v>
      </c>
      <c r="M42" s="34">
        <f t="shared" si="11"/>
        <v>1.9642037272391152E-2</v>
      </c>
    </row>
    <row r="43" spans="1:13">
      <c r="B43" t="s">
        <v>171</v>
      </c>
      <c r="C43" s="4">
        <v>314175</v>
      </c>
      <c r="D43" s="4">
        <v>86728</v>
      </c>
      <c r="E43" s="35">
        <f t="shared" si="12"/>
        <v>3.6225325154506041</v>
      </c>
      <c r="F43" s="34">
        <f t="shared" si="9"/>
        <v>1.4748985574466357E-2</v>
      </c>
      <c r="G43" s="34"/>
      <c r="H43" s="34"/>
      <c r="J43" s="4">
        <v>285583</v>
      </c>
      <c r="K43" s="4">
        <v>83106</v>
      </c>
      <c r="L43" s="35">
        <f t="shared" si="10"/>
        <v>3.4363704185016726</v>
      </c>
      <c r="M43" s="34">
        <f t="shared" si="11"/>
        <v>1.4342484979420624E-2</v>
      </c>
    </row>
    <row r="44" spans="1:13">
      <c r="B44" t="s">
        <v>161</v>
      </c>
      <c r="C44" s="4">
        <v>274961</v>
      </c>
      <c r="D44" s="4">
        <v>35732</v>
      </c>
      <c r="E44" s="35">
        <f t="shared" si="12"/>
        <v>7.6950912347475651</v>
      </c>
      <c r="F44" s="34">
        <f t="shared" si="9"/>
        <v>1.2908079326938311E-2</v>
      </c>
      <c r="G44" s="34"/>
      <c r="H44" s="34"/>
      <c r="J44" s="4">
        <v>244241</v>
      </c>
      <c r="K44" s="4">
        <v>21504</v>
      </c>
      <c r="L44" s="35">
        <f t="shared" si="10"/>
        <v>11.357933407738095</v>
      </c>
      <c r="M44" s="34">
        <f t="shared" si="11"/>
        <v>1.226621638493423E-2</v>
      </c>
    </row>
    <row r="45" spans="1:13">
      <c r="B45" t="s">
        <v>173</v>
      </c>
      <c r="C45" s="4">
        <v>222136</v>
      </c>
      <c r="D45" s="4">
        <v>136465</v>
      </c>
      <c r="E45" s="35">
        <f t="shared" si="12"/>
        <v>1.6277873447404096</v>
      </c>
      <c r="F45" s="34">
        <f t="shared" si="9"/>
        <v>1.0428202942849235E-2</v>
      </c>
      <c r="G45" s="34"/>
      <c r="H45" s="34"/>
      <c r="J45" s="4">
        <v>194210</v>
      </c>
      <c r="K45" s="4">
        <v>106558</v>
      </c>
      <c r="L45" s="35">
        <f t="shared" si="10"/>
        <v>1.8225754987893916</v>
      </c>
      <c r="M45" s="34">
        <f t="shared" si="11"/>
        <v>9.7535707932659838E-3</v>
      </c>
    </row>
    <row r="46" spans="1:13">
      <c r="B46" t="s">
        <v>166</v>
      </c>
      <c r="C46" s="4">
        <f>C35-C47</f>
        <v>865008</v>
      </c>
      <c r="D46" s="4"/>
      <c r="E46" s="35"/>
      <c r="F46" s="34">
        <f t="shared" si="9"/>
        <v>4.0607911239907681E-2</v>
      </c>
      <c r="G46" s="34"/>
      <c r="H46" s="34"/>
      <c r="J46" s="4">
        <f>J35-J47</f>
        <v>1875971</v>
      </c>
      <c r="K46" s="4"/>
      <c r="L46" s="35"/>
      <c r="M46" s="34">
        <f t="shared" si="11"/>
        <v>9.4214592217774465E-2</v>
      </c>
    </row>
    <row r="47" spans="1:13" ht="13.5" hidden="1" customHeight="1">
      <c r="C47" s="4">
        <f>SUM(C36:C45)</f>
        <v>20436457</v>
      </c>
      <c r="D47" s="4">
        <f>SUM(D36:D45)</f>
        <v>12340566</v>
      </c>
      <c r="E47" s="35">
        <f t="shared" ref="E47" si="13">C47/D47</f>
        <v>1.6560388721230452</v>
      </c>
      <c r="F47" s="34">
        <f t="shared" si="9"/>
        <v>0.9593920887600923</v>
      </c>
      <c r="G47" s="34"/>
      <c r="H47" s="34"/>
      <c r="J47" s="4">
        <f>SUM(J36:J45)</f>
        <v>18035711</v>
      </c>
      <c r="M47" s="34">
        <f t="shared" si="11"/>
        <v>0.90578540778222549</v>
      </c>
    </row>
    <row r="48" spans="1:13" ht="13.5" customHeight="1">
      <c r="C48" s="4"/>
      <c r="D48" s="4"/>
      <c r="E48" s="35"/>
      <c r="F48" s="34"/>
      <c r="G48" s="34"/>
      <c r="H48" s="34"/>
      <c r="J48" s="4"/>
      <c r="M48" s="34"/>
    </row>
    <row r="49" spans="1:13" ht="13.5" customHeight="1">
      <c r="C49" s="4"/>
      <c r="D49" s="4"/>
      <c r="E49" s="35"/>
      <c r="F49" s="34"/>
      <c r="G49" s="34"/>
      <c r="H49" s="34"/>
      <c r="J49" s="4"/>
      <c r="M49" s="34"/>
    </row>
    <row r="50" spans="1:13" ht="13.5" customHeight="1">
      <c r="C50" s="4"/>
      <c r="D50" s="4"/>
      <c r="E50" s="35"/>
      <c r="F50" s="34"/>
      <c r="G50" s="34"/>
      <c r="H50" s="34"/>
      <c r="J50" s="4"/>
      <c r="M50" s="34"/>
    </row>
    <row r="51" spans="1:13" ht="13.5" customHeight="1">
      <c r="C51" s="4"/>
      <c r="D51" s="4"/>
      <c r="E51" s="35"/>
      <c r="F51" s="34"/>
      <c r="G51" s="34"/>
      <c r="H51" s="34"/>
      <c r="J51" s="4"/>
      <c r="M51" s="34"/>
    </row>
    <row r="52" spans="1:13" ht="13.5" customHeight="1">
      <c r="C52" s="4"/>
      <c r="D52" s="4"/>
      <c r="E52" s="35"/>
      <c r="F52" s="34"/>
      <c r="G52" s="34"/>
      <c r="H52" s="34"/>
      <c r="J52" s="4"/>
      <c r="M52" s="34"/>
    </row>
    <row r="53" spans="1:13" ht="13.5" customHeight="1">
      <c r="C53" s="4"/>
      <c r="D53" s="4"/>
      <c r="E53" s="35"/>
      <c r="F53" s="34"/>
      <c r="G53" s="34"/>
      <c r="H53" s="34"/>
      <c r="J53" s="4"/>
      <c r="M53" s="34"/>
    </row>
    <row r="54" spans="1:13" ht="13.5" customHeight="1">
      <c r="C54" s="4"/>
      <c r="D54" s="4"/>
      <c r="E54" s="35"/>
      <c r="F54" s="34"/>
      <c r="G54" s="34"/>
      <c r="H54" s="34"/>
      <c r="J54" s="4"/>
      <c r="M54" s="34"/>
    </row>
    <row r="55" spans="1:13" ht="13.5" customHeight="1">
      <c r="C55" s="4"/>
      <c r="D55" s="4"/>
      <c r="E55" s="35"/>
      <c r="F55" s="34"/>
      <c r="G55" s="34"/>
      <c r="H55" s="34"/>
      <c r="J55" s="4"/>
      <c r="M55" s="34"/>
    </row>
    <row r="56" spans="1:13">
      <c r="C56" s="4"/>
      <c r="D56" s="4"/>
      <c r="E56" s="35"/>
      <c r="F56" s="34"/>
      <c r="G56" s="34"/>
      <c r="H56" s="34"/>
      <c r="J56" s="4"/>
      <c r="M56" s="34"/>
    </row>
    <row r="57" spans="1:13" ht="15.75" thickBot="1">
      <c r="C57" s="4"/>
      <c r="D57" s="4"/>
      <c r="E57" s="35"/>
      <c r="F57" s="34"/>
      <c r="G57" s="34"/>
      <c r="H57" s="34"/>
      <c r="J57" s="4"/>
      <c r="M57" s="34"/>
    </row>
    <row r="58" spans="1:13" ht="32.25" thickBot="1">
      <c r="A58" s="30" t="s">
        <v>39</v>
      </c>
      <c r="B58" s="31" t="s">
        <v>40</v>
      </c>
      <c r="C58" s="1"/>
      <c r="D58" s="1"/>
      <c r="E58" s="1"/>
      <c r="F58" s="1"/>
      <c r="G58" s="1"/>
      <c r="H58" s="1"/>
      <c r="I58" s="30" t="s">
        <v>39</v>
      </c>
    </row>
    <row r="59" spans="1:13">
      <c r="A59" s="1"/>
      <c r="B59" s="7">
        <v>2018</v>
      </c>
      <c r="C59" s="1" t="s">
        <v>150</v>
      </c>
      <c r="D59" s="1" t="s">
        <v>151</v>
      </c>
      <c r="E59" s="1" t="s">
        <v>152</v>
      </c>
      <c r="F59" s="1" t="s">
        <v>153</v>
      </c>
      <c r="G59" s="1"/>
      <c r="H59" s="1"/>
      <c r="I59" s="7">
        <v>2017</v>
      </c>
      <c r="J59" s="1" t="s">
        <v>150</v>
      </c>
      <c r="K59" s="1" t="s">
        <v>151</v>
      </c>
      <c r="L59" s="1" t="s">
        <v>152</v>
      </c>
      <c r="M59" s="1" t="s">
        <v>153</v>
      </c>
    </row>
    <row r="60" spans="1:13">
      <c r="A60" s="1"/>
      <c r="B60" s="1" t="s">
        <v>154</v>
      </c>
      <c r="C60" s="32">
        <v>199593813</v>
      </c>
      <c r="D60" s="32"/>
      <c r="E60" s="33"/>
      <c r="F60" s="34">
        <f t="shared" ref="F60:F71" si="14">C60/$C$60</f>
        <v>1</v>
      </c>
      <c r="G60" s="34"/>
      <c r="H60" s="34"/>
      <c r="I60" s="1"/>
      <c r="J60" s="32">
        <v>178699430</v>
      </c>
      <c r="K60" s="32"/>
      <c r="L60" s="33"/>
      <c r="M60" s="34">
        <f t="shared" ref="M60:M71" si="15">J60/$J$60</f>
        <v>1</v>
      </c>
    </row>
    <row r="61" spans="1:13">
      <c r="A61" s="36"/>
      <c r="B61" t="s">
        <v>187</v>
      </c>
      <c r="C61" s="37">
        <v>68229786</v>
      </c>
      <c r="D61" s="37">
        <v>4008363</v>
      </c>
      <c r="E61" s="38">
        <f t="shared" ref="E61:E73" si="16">C61/D61</f>
        <v>17.021858050281374</v>
      </c>
      <c r="F61" s="34">
        <f t="shared" si="14"/>
        <v>0.34184319130172636</v>
      </c>
      <c r="G61" s="34"/>
      <c r="H61" s="34"/>
      <c r="I61" s="36"/>
      <c r="J61" s="37">
        <v>69705880</v>
      </c>
      <c r="K61" s="37">
        <v>4097794</v>
      </c>
      <c r="L61" s="38">
        <f t="shared" ref="L61:L73" si="17">J61/K61</f>
        <v>17.010586671755583</v>
      </c>
      <c r="M61" s="34">
        <f t="shared" si="15"/>
        <v>0.39007332032340564</v>
      </c>
    </row>
    <row r="62" spans="1:13">
      <c r="B62" t="s">
        <v>174</v>
      </c>
      <c r="C62" s="37">
        <v>14132996</v>
      </c>
      <c r="D62" s="37">
        <v>3928888</v>
      </c>
      <c r="E62" s="38">
        <f>C62/D62</f>
        <v>3.5972000219909552</v>
      </c>
      <c r="F62" s="34">
        <f t="shared" si="14"/>
        <v>7.0808788045950102E-2</v>
      </c>
      <c r="G62" s="34"/>
      <c r="H62" s="34"/>
      <c r="J62" s="4">
        <v>13029896</v>
      </c>
      <c r="K62" s="4">
        <v>3707918</v>
      </c>
      <c r="L62" s="38">
        <f t="shared" si="17"/>
        <v>3.514073396445121</v>
      </c>
      <c r="M62" s="34">
        <f t="shared" si="15"/>
        <v>7.2915151436129366E-2</v>
      </c>
    </row>
    <row r="63" spans="1:13">
      <c r="A63" s="36"/>
      <c r="B63" t="s">
        <v>172</v>
      </c>
      <c r="C63" s="4">
        <v>13662267</v>
      </c>
      <c r="D63" s="4">
        <v>3199163</v>
      </c>
      <c r="E63" s="35">
        <f t="shared" si="16"/>
        <v>4.2705754598937284</v>
      </c>
      <c r="F63" s="34">
        <f t="shared" si="14"/>
        <v>6.8450353218113033E-2</v>
      </c>
      <c r="G63" s="34"/>
      <c r="H63" s="34"/>
      <c r="I63" s="36"/>
      <c r="J63" s="37">
        <v>15513739</v>
      </c>
      <c r="K63" s="37">
        <v>4060177</v>
      </c>
      <c r="L63" s="38">
        <f t="shared" si="17"/>
        <v>3.8209514018723816</v>
      </c>
      <c r="M63" s="34">
        <f t="shared" si="15"/>
        <v>8.6814708922126949E-2</v>
      </c>
    </row>
    <row r="64" spans="1:13">
      <c r="A64" s="36"/>
      <c r="B64" t="s">
        <v>169</v>
      </c>
      <c r="C64" s="37">
        <v>13484163</v>
      </c>
      <c r="D64" s="37">
        <v>6272038</v>
      </c>
      <c r="E64" s="38">
        <f t="shared" si="16"/>
        <v>2.149885412046292</v>
      </c>
      <c r="F64" s="34">
        <f t="shared" si="14"/>
        <v>6.7558020949276626E-2</v>
      </c>
      <c r="G64" s="34"/>
      <c r="H64" s="34"/>
      <c r="I64" s="36"/>
      <c r="J64" s="37">
        <v>9752358</v>
      </c>
      <c r="K64" s="37">
        <v>4462780</v>
      </c>
      <c r="L64" s="38">
        <f t="shared" si="17"/>
        <v>2.1852652382595603</v>
      </c>
      <c r="M64" s="34">
        <f t="shared" si="15"/>
        <v>5.457408565880708E-2</v>
      </c>
    </row>
    <row r="65" spans="1:13">
      <c r="A65" s="1"/>
      <c r="B65" t="s">
        <v>181</v>
      </c>
      <c r="C65" s="37">
        <v>13381910</v>
      </c>
      <c r="D65" s="37">
        <v>1119917</v>
      </c>
      <c r="E65" s="38">
        <f>C65/D65</f>
        <v>11.949019436261795</v>
      </c>
      <c r="F65" s="34">
        <f t="shared" si="14"/>
        <v>6.7045715490189062E-2</v>
      </c>
      <c r="G65" s="34"/>
      <c r="H65" s="34"/>
      <c r="I65" s="1"/>
      <c r="J65" s="37">
        <v>8234221</v>
      </c>
      <c r="K65" s="37">
        <v>1050271</v>
      </c>
      <c r="L65" s="38">
        <f t="shared" si="17"/>
        <v>7.8400917477489145</v>
      </c>
      <c r="M65" s="34">
        <f t="shared" si="15"/>
        <v>4.6078608085095736E-2</v>
      </c>
    </row>
    <row r="66" spans="1:13">
      <c r="A66" s="1"/>
      <c r="B66" t="s">
        <v>188</v>
      </c>
      <c r="C66" s="37">
        <v>11881760</v>
      </c>
      <c r="D66" s="37">
        <v>4538651</v>
      </c>
      <c r="E66" s="38">
        <f t="shared" si="16"/>
        <v>2.6179056287870557</v>
      </c>
      <c r="F66" s="34">
        <f t="shared" si="14"/>
        <v>5.9529700953205401E-2</v>
      </c>
      <c r="G66" s="34"/>
      <c r="H66" s="34"/>
      <c r="I66" s="1"/>
      <c r="J66" s="37">
        <v>9618388</v>
      </c>
      <c r="K66" s="37">
        <v>4049853</v>
      </c>
      <c r="L66" s="38">
        <f t="shared" si="17"/>
        <v>2.3749968208722638</v>
      </c>
      <c r="M66" s="34">
        <f t="shared" si="15"/>
        <v>5.3824391045903169E-2</v>
      </c>
    </row>
    <row r="67" spans="1:13">
      <c r="A67" s="1"/>
      <c r="B67" t="s">
        <v>179</v>
      </c>
      <c r="C67" s="37">
        <v>11382879</v>
      </c>
      <c r="D67" s="37">
        <v>4780992</v>
      </c>
      <c r="E67" s="38">
        <f t="shared" si="16"/>
        <v>2.3808613358901249</v>
      </c>
      <c r="F67" s="34">
        <f t="shared" si="14"/>
        <v>5.7030219669183833E-2</v>
      </c>
      <c r="G67" s="34"/>
      <c r="H67" s="34"/>
      <c r="I67" s="1"/>
      <c r="J67" s="37">
        <v>5262476</v>
      </c>
      <c r="K67" s="37">
        <v>2709445</v>
      </c>
      <c r="L67" s="38">
        <f t="shared" si="17"/>
        <v>1.9422708340638026</v>
      </c>
      <c r="M67" s="34">
        <f t="shared" si="15"/>
        <v>2.9448756495753792E-2</v>
      </c>
    </row>
    <row r="68" spans="1:13">
      <c r="A68" s="1"/>
      <c r="B68" t="s">
        <v>170</v>
      </c>
      <c r="C68" s="37">
        <v>7825915</v>
      </c>
      <c r="D68" s="37">
        <v>1043178</v>
      </c>
      <c r="E68" s="38">
        <f t="shared" si="16"/>
        <v>7.5019939070800961</v>
      </c>
      <c r="F68" s="34">
        <f t="shared" si="14"/>
        <v>3.9209206349497414E-2</v>
      </c>
      <c r="G68" s="34"/>
      <c r="H68" s="34"/>
      <c r="I68" s="1"/>
      <c r="J68" s="37">
        <v>8736355</v>
      </c>
      <c r="K68" s="37">
        <v>669156</v>
      </c>
      <c r="L68" s="38">
        <f t="shared" si="17"/>
        <v>13.055782209230733</v>
      </c>
      <c r="M68" s="34">
        <f t="shared" si="15"/>
        <v>4.8888544300337164E-2</v>
      </c>
    </row>
    <row r="69" spans="1:13">
      <c r="A69" s="1"/>
      <c r="B69" t="s">
        <v>184</v>
      </c>
      <c r="C69" s="37">
        <v>7154057</v>
      </c>
      <c r="D69" s="37">
        <v>3315980</v>
      </c>
      <c r="E69" s="38">
        <f t="shared" si="16"/>
        <v>2.1574487783400382</v>
      </c>
      <c r="F69" s="34">
        <f t="shared" si="14"/>
        <v>3.5843079965609953E-2</v>
      </c>
      <c r="G69" s="34"/>
      <c r="H69" s="34"/>
      <c r="I69" s="1"/>
      <c r="J69" s="37">
        <v>6271927</v>
      </c>
      <c r="K69" s="37">
        <v>3608181</v>
      </c>
      <c r="L69" s="38">
        <f t="shared" si="17"/>
        <v>1.7382517673032478</v>
      </c>
      <c r="M69" s="34">
        <f t="shared" si="15"/>
        <v>3.5097632935930462E-2</v>
      </c>
    </row>
    <row r="70" spans="1:13">
      <c r="A70" s="1"/>
      <c r="B70" t="s">
        <v>161</v>
      </c>
      <c r="C70" s="37">
        <v>4279415</v>
      </c>
      <c r="D70" s="37">
        <v>914112</v>
      </c>
      <c r="E70" s="38">
        <f t="shared" si="16"/>
        <v>4.6814996411818246</v>
      </c>
      <c r="F70" s="34">
        <f t="shared" si="14"/>
        <v>2.1440619504573519E-2</v>
      </c>
      <c r="G70" s="34"/>
      <c r="H70" s="34"/>
      <c r="I70" s="1"/>
      <c r="J70" s="37">
        <v>2868444</v>
      </c>
      <c r="K70" s="37">
        <v>677590</v>
      </c>
      <c r="L70" s="38">
        <f t="shared" si="17"/>
        <v>4.2333033250195546</v>
      </c>
      <c r="M70" s="34">
        <f t="shared" si="15"/>
        <v>1.6051780355426988E-2</v>
      </c>
    </row>
    <row r="71" spans="1:13" s="36" customFormat="1">
      <c r="A71" s="1"/>
      <c r="B71" t="s">
        <v>196</v>
      </c>
      <c r="C71" s="37">
        <v>3941528</v>
      </c>
      <c r="D71" s="37">
        <v>2163801</v>
      </c>
      <c r="E71" s="38">
        <f t="shared" si="16"/>
        <v>1.8215760136907229</v>
      </c>
      <c r="F71" s="34">
        <f t="shared" si="14"/>
        <v>1.9747746389313179E-2</v>
      </c>
      <c r="G71" s="4"/>
      <c r="H71" s="4"/>
      <c r="I71" s="1"/>
      <c r="J71" s="37">
        <v>2118022</v>
      </c>
      <c r="K71" s="37">
        <v>1235265</v>
      </c>
      <c r="L71" s="38">
        <f t="shared" si="17"/>
        <v>1.7146296543656625</v>
      </c>
      <c r="M71" s="34">
        <f t="shared" si="15"/>
        <v>1.1852427285302477E-2</v>
      </c>
    </row>
    <row r="72" spans="1:13">
      <c r="A72" s="1"/>
      <c r="C72" s="4" t="s">
        <v>189</v>
      </c>
      <c r="D72" s="4" t="s">
        <v>189</v>
      </c>
      <c r="E72" s="4" t="s">
        <v>189</v>
      </c>
      <c r="F72" s="4" t="s">
        <v>189</v>
      </c>
      <c r="G72" s="39"/>
      <c r="H72" s="39"/>
      <c r="I72" s="1"/>
      <c r="J72" s="4" t="s">
        <v>189</v>
      </c>
      <c r="K72" s="4" t="s">
        <v>189</v>
      </c>
      <c r="L72" s="4" t="s">
        <v>189</v>
      </c>
      <c r="M72" s="4" t="s">
        <v>189</v>
      </c>
    </row>
    <row r="73" spans="1:13">
      <c r="B73" s="1" t="s">
        <v>156</v>
      </c>
      <c r="C73" s="32">
        <v>152730</v>
      </c>
      <c r="D73" s="32">
        <v>58254</v>
      </c>
      <c r="E73" s="33">
        <f t="shared" si="16"/>
        <v>2.621794211556288</v>
      </c>
      <c r="F73" s="39">
        <f>C73/$C$60</f>
        <v>7.6520407974770238E-4</v>
      </c>
      <c r="G73" s="34"/>
      <c r="H73" s="34"/>
      <c r="J73" s="32">
        <v>15038</v>
      </c>
      <c r="K73" s="32">
        <v>11504</v>
      </c>
      <c r="L73" s="33">
        <f t="shared" si="17"/>
        <v>1.3071974965229485</v>
      </c>
      <c r="M73" s="34">
        <f>J73/$J$60</f>
        <v>8.4152478829954856E-5</v>
      </c>
    </row>
    <row r="74" spans="1:13">
      <c r="B74" t="s">
        <v>166</v>
      </c>
      <c r="C74" s="4">
        <f>C60-C75</f>
        <v>30084407</v>
      </c>
      <c r="D74" s="4"/>
      <c r="E74" s="35"/>
      <c r="F74" s="34">
        <f>C74/$C$60</f>
        <v>0.15072815408361381</v>
      </c>
      <c r="G74" s="34"/>
      <c r="H74" s="34"/>
      <c r="J74" s="4">
        <f>J60-J75</f>
        <v>27572686</v>
      </c>
      <c r="K74" s="4"/>
      <c r="L74" s="35"/>
      <c r="M74" s="34">
        <f>J74/$J$60</f>
        <v>0.15429644067695122</v>
      </c>
    </row>
    <row r="75" spans="1:13" hidden="1">
      <c r="C75" s="4">
        <f>SUM(C61:C73)</f>
        <v>169509406</v>
      </c>
      <c r="D75" s="4">
        <f>SUM(D61:D73)</f>
        <v>35343337</v>
      </c>
      <c r="E75" s="35">
        <f t="shared" ref="E75" si="18">C75/D75</f>
        <v>4.7960781405558848</v>
      </c>
      <c r="F75" s="34">
        <f>C75/$C$60</f>
        <v>0.84927184591638616</v>
      </c>
      <c r="G75" s="34"/>
      <c r="H75" s="34"/>
      <c r="J75" s="4">
        <f>SUM(J61:J73)</f>
        <v>151126744</v>
      </c>
      <c r="M75" s="34">
        <f>J75/$J$60</f>
        <v>0.84570355932304875</v>
      </c>
    </row>
    <row r="76" spans="1:13" ht="15.75" thickBot="1">
      <c r="G76" s="1"/>
      <c r="H76" s="1"/>
    </row>
    <row r="77" spans="1:13" ht="79.5" thickBot="1">
      <c r="A77" s="30" t="s">
        <v>23</v>
      </c>
      <c r="B77" s="31" t="s">
        <v>24</v>
      </c>
      <c r="C77" s="1"/>
      <c r="D77" s="1"/>
      <c r="E77" s="1"/>
      <c r="F77" s="1"/>
      <c r="G77" s="1"/>
      <c r="H77" s="1"/>
      <c r="I77" s="30" t="s">
        <v>23</v>
      </c>
    </row>
    <row r="78" spans="1:13">
      <c r="A78" s="1"/>
      <c r="B78" s="7">
        <v>2018</v>
      </c>
      <c r="C78" s="1" t="s">
        <v>150</v>
      </c>
      <c r="D78" s="1" t="s">
        <v>151</v>
      </c>
      <c r="E78" s="1" t="s">
        <v>152</v>
      </c>
      <c r="F78" s="1" t="s">
        <v>153</v>
      </c>
      <c r="G78" s="34"/>
      <c r="H78" s="34"/>
      <c r="I78" s="7">
        <v>2017</v>
      </c>
      <c r="J78" s="1" t="s">
        <v>150</v>
      </c>
      <c r="K78" s="1" t="s">
        <v>151</v>
      </c>
      <c r="L78" s="1" t="s">
        <v>152</v>
      </c>
      <c r="M78" s="1" t="s">
        <v>153</v>
      </c>
    </row>
    <row r="79" spans="1:13">
      <c r="A79" s="36"/>
      <c r="B79" s="1" t="s">
        <v>154</v>
      </c>
      <c r="C79" s="32">
        <v>18756624</v>
      </c>
      <c r="D79" s="32"/>
      <c r="E79" s="33"/>
      <c r="F79" s="34">
        <f t="shared" ref="F79:F88" si="19">C79/$C$79</f>
        <v>1</v>
      </c>
      <c r="G79" s="34"/>
      <c r="H79" s="34"/>
      <c r="I79" s="36"/>
      <c r="J79" s="32">
        <v>12784061</v>
      </c>
      <c r="K79" s="32"/>
      <c r="L79" s="33"/>
      <c r="M79" s="34">
        <f t="shared" ref="M79:M88" si="20">J79/$J$79</f>
        <v>1</v>
      </c>
    </row>
    <row r="80" spans="1:13">
      <c r="A80" s="1"/>
      <c r="B80" t="s">
        <v>155</v>
      </c>
      <c r="C80" s="37">
        <v>9628789</v>
      </c>
      <c r="D80" s="37">
        <v>5207</v>
      </c>
      <c r="E80" s="38">
        <f t="shared" ref="E80:E85" si="21">C80/D80</f>
        <v>1849.2008834261571</v>
      </c>
      <c r="F80" s="34">
        <f t="shared" si="19"/>
        <v>0.51335405561256653</v>
      </c>
      <c r="G80" s="34"/>
      <c r="H80" s="34"/>
      <c r="I80" s="1"/>
      <c r="J80" s="37">
        <v>6315809</v>
      </c>
      <c r="K80" s="37">
        <v>3213</v>
      </c>
      <c r="L80" s="38">
        <f t="shared" ref="L80:L86" si="22">J80/K80</f>
        <v>1965.7046374105198</v>
      </c>
      <c r="M80" s="34">
        <f t="shared" si="20"/>
        <v>0.49403777093992279</v>
      </c>
    </row>
    <row r="81" spans="1:13">
      <c r="B81" s="1" t="s">
        <v>156</v>
      </c>
      <c r="C81" s="32">
        <v>6015312</v>
      </c>
      <c r="D81" s="32">
        <v>26280</v>
      </c>
      <c r="E81" s="33">
        <f t="shared" si="21"/>
        <v>228.8931506849315</v>
      </c>
      <c r="F81" s="34">
        <f t="shared" si="19"/>
        <v>0.3207033419233653</v>
      </c>
      <c r="G81" s="34"/>
      <c r="H81" s="34"/>
      <c r="J81" s="32">
        <v>2251105</v>
      </c>
      <c r="K81" s="32">
        <v>1320</v>
      </c>
      <c r="L81" s="33">
        <f t="shared" si="22"/>
        <v>1705.3825757575758</v>
      </c>
      <c r="M81" s="34">
        <f t="shared" si="20"/>
        <v>0.17608684752051793</v>
      </c>
    </row>
    <row r="82" spans="1:13" s="1" customFormat="1">
      <c r="A82"/>
      <c r="B82" t="s">
        <v>164</v>
      </c>
      <c r="C82" s="4">
        <v>955163</v>
      </c>
      <c r="D82" s="4">
        <v>651</v>
      </c>
      <c r="E82" s="35">
        <f t="shared" si="21"/>
        <v>1467.2242703533027</v>
      </c>
      <c r="F82" s="34">
        <f t="shared" si="19"/>
        <v>5.0924036223149755E-2</v>
      </c>
      <c r="G82" s="34"/>
      <c r="H82" s="34"/>
      <c r="I82"/>
      <c r="J82" s="4">
        <v>781091</v>
      </c>
      <c r="K82" s="4">
        <v>5200</v>
      </c>
      <c r="L82" s="35">
        <f t="shared" si="22"/>
        <v>150.20980769230769</v>
      </c>
      <c r="M82" s="34">
        <f t="shared" si="20"/>
        <v>6.1098816721853876E-2</v>
      </c>
    </row>
    <row r="83" spans="1:13">
      <c r="B83" t="s">
        <v>178</v>
      </c>
      <c r="C83" s="4">
        <v>405861</v>
      </c>
      <c r="D83" s="4">
        <v>28802</v>
      </c>
      <c r="E83" s="35">
        <f t="shared" si="21"/>
        <v>14.091417262690092</v>
      </c>
      <c r="F83" s="34">
        <f t="shared" si="19"/>
        <v>2.1638275629985437E-2</v>
      </c>
      <c r="G83" s="34"/>
      <c r="H83" s="34"/>
      <c r="J83" s="4">
        <v>819748</v>
      </c>
      <c r="K83" s="4">
        <v>135500</v>
      </c>
      <c r="L83" s="35">
        <f t="shared" si="22"/>
        <v>6.0498007380073799</v>
      </c>
      <c r="M83" s="34">
        <f t="shared" si="20"/>
        <v>6.4122660240748225E-2</v>
      </c>
    </row>
    <row r="84" spans="1:13" hidden="1">
      <c r="B84" t="s">
        <v>164</v>
      </c>
      <c r="C84" s="4">
        <v>452302</v>
      </c>
      <c r="D84" s="4">
        <v>355426</v>
      </c>
      <c r="E84" s="35">
        <f t="shared" si="21"/>
        <v>1.2725630651668702</v>
      </c>
      <c r="F84" s="34">
        <f t="shared" si="19"/>
        <v>2.4114254249592036E-2</v>
      </c>
      <c r="G84" s="34"/>
      <c r="H84" s="34"/>
      <c r="J84" s="4">
        <v>382516</v>
      </c>
      <c r="K84" s="4">
        <v>205946</v>
      </c>
      <c r="L84" s="35">
        <f t="shared" si="22"/>
        <v>1.857360667359405</v>
      </c>
      <c r="M84" s="34">
        <f t="shared" si="20"/>
        <v>2.9921321558149635E-2</v>
      </c>
    </row>
    <row r="85" spans="1:13">
      <c r="B85" t="s">
        <v>197</v>
      </c>
      <c r="C85" s="4">
        <v>355755</v>
      </c>
      <c r="D85" s="4">
        <v>309</v>
      </c>
      <c r="E85" s="35">
        <f t="shared" si="21"/>
        <v>1151.3106796116506</v>
      </c>
      <c r="F85" s="34">
        <f t="shared" si="19"/>
        <v>1.8966899373789228E-2</v>
      </c>
      <c r="G85" s="34"/>
      <c r="H85" s="34"/>
      <c r="J85" s="4">
        <v>222855</v>
      </c>
      <c r="K85" s="4">
        <v>223</v>
      </c>
      <c r="L85" s="35">
        <f t="shared" si="22"/>
        <v>999.34977578475332</v>
      </c>
      <c r="M85" s="34">
        <f t="shared" si="20"/>
        <v>1.74322541170603E-2</v>
      </c>
    </row>
    <row r="86" spans="1:13">
      <c r="B86" t="s">
        <v>198</v>
      </c>
      <c r="C86" s="4">
        <v>353532</v>
      </c>
      <c r="D86" s="4"/>
      <c r="E86" s="35"/>
      <c r="F86" s="34">
        <f t="shared" si="19"/>
        <v>1.8848381243874165E-2</v>
      </c>
      <c r="G86" s="34"/>
      <c r="H86" s="34"/>
      <c r="J86" s="4">
        <v>556820</v>
      </c>
      <c r="K86" s="4">
        <v>2100</v>
      </c>
      <c r="L86" s="35">
        <f t="shared" si="22"/>
        <v>265.15238095238095</v>
      </c>
      <c r="M86" s="34">
        <f t="shared" si="20"/>
        <v>4.355579967899089E-2</v>
      </c>
    </row>
    <row r="87" spans="1:13">
      <c r="B87" t="s">
        <v>166</v>
      </c>
      <c r="C87" s="4">
        <f>C79-C88</f>
        <v>589910</v>
      </c>
      <c r="D87" s="4"/>
      <c r="E87" s="35"/>
      <c r="F87" s="34">
        <f t="shared" si="19"/>
        <v>3.145075574367754E-2</v>
      </c>
      <c r="G87" s="34"/>
      <c r="H87" s="34"/>
      <c r="J87" s="4">
        <f>J79-J88</f>
        <v>1454117</v>
      </c>
      <c r="K87" s="4"/>
      <c r="L87" s="35"/>
      <c r="M87" s="34">
        <f t="shared" si="20"/>
        <v>0.11374452922275637</v>
      </c>
    </row>
    <row r="88" spans="1:13" hidden="1">
      <c r="C88" s="4">
        <f>SUM(C80:C86)</f>
        <v>18166714</v>
      </c>
      <c r="D88" s="4">
        <f>SUM(D80:D86)</f>
        <v>416675</v>
      </c>
      <c r="E88" s="35">
        <f t="shared" ref="E88" si="23">C88/D88</f>
        <v>43.599241615167699</v>
      </c>
      <c r="F88" s="34">
        <f t="shared" si="19"/>
        <v>0.96854924425632249</v>
      </c>
      <c r="J88" s="4">
        <f>SUM(J80:J86)</f>
        <v>11329944</v>
      </c>
      <c r="M88" s="34">
        <f t="shared" si="20"/>
        <v>0.88625547077724365</v>
      </c>
    </row>
    <row r="90" spans="1:13" ht="15.75" thickBot="1">
      <c r="G90" s="1"/>
      <c r="H90" s="1"/>
    </row>
    <row r="91" spans="1:13" ht="48" thickBot="1">
      <c r="A91" s="30" t="s">
        <v>31</v>
      </c>
      <c r="B91" s="31" t="s">
        <v>32</v>
      </c>
      <c r="C91" s="1"/>
      <c r="D91" s="1"/>
      <c r="E91" s="1"/>
      <c r="F91" s="1"/>
      <c r="G91" s="1"/>
      <c r="H91" s="1"/>
      <c r="I91" s="30" t="s">
        <v>31</v>
      </c>
    </row>
    <row r="92" spans="1:13">
      <c r="A92" s="1"/>
      <c r="B92" s="7">
        <v>2018</v>
      </c>
      <c r="C92" s="1" t="s">
        <v>150</v>
      </c>
      <c r="D92" s="1" t="s">
        <v>151</v>
      </c>
      <c r="E92" s="1" t="s">
        <v>152</v>
      </c>
      <c r="F92" s="1" t="s">
        <v>153</v>
      </c>
      <c r="G92" s="34"/>
      <c r="H92" s="34"/>
      <c r="I92" s="7">
        <v>2017</v>
      </c>
      <c r="J92" s="1" t="s">
        <v>150</v>
      </c>
      <c r="K92" s="1" t="s">
        <v>151</v>
      </c>
      <c r="L92" s="1" t="s">
        <v>152</v>
      </c>
      <c r="M92" s="1" t="s">
        <v>153</v>
      </c>
    </row>
    <row r="93" spans="1:13">
      <c r="A93" s="36"/>
      <c r="B93" s="1" t="s">
        <v>154</v>
      </c>
      <c r="C93" s="32">
        <v>54440910</v>
      </c>
      <c r="D93" s="32"/>
      <c r="E93" s="33"/>
      <c r="F93" s="34">
        <f t="shared" ref="F93:F105" si="24">C93/$C$93</f>
        <v>1</v>
      </c>
      <c r="G93" s="34"/>
      <c r="H93" s="34"/>
      <c r="I93" s="36"/>
      <c r="J93" s="32">
        <v>34984795</v>
      </c>
      <c r="K93" s="32"/>
      <c r="L93" s="33"/>
      <c r="M93" s="34">
        <f>J93/$J$93</f>
        <v>1</v>
      </c>
    </row>
    <row r="94" spans="1:13">
      <c r="B94" t="s">
        <v>167</v>
      </c>
      <c r="C94" s="37">
        <v>14801722</v>
      </c>
      <c r="D94" s="37">
        <v>554023</v>
      </c>
      <c r="E94" s="38">
        <f t="shared" ref="E94:E107" si="25">C94/D94</f>
        <v>26.716800566041481</v>
      </c>
      <c r="F94" s="34">
        <f t="shared" si="24"/>
        <v>0.27188601366141751</v>
      </c>
      <c r="G94" s="34"/>
      <c r="H94" s="34"/>
      <c r="J94" s="37">
        <v>12896184</v>
      </c>
      <c r="K94" s="37">
        <v>3453112</v>
      </c>
      <c r="L94" s="38">
        <f t="shared" ref="L94:L107" si="26">J94/K94</f>
        <v>3.7346555802418226</v>
      </c>
      <c r="M94" s="34">
        <f>J94/$J$93</f>
        <v>0.36862254016351959</v>
      </c>
    </row>
    <row r="95" spans="1:13">
      <c r="A95" s="36"/>
      <c r="B95" t="s">
        <v>155</v>
      </c>
      <c r="C95" s="4">
        <v>8149373</v>
      </c>
      <c r="D95" s="4">
        <v>1258204</v>
      </c>
      <c r="E95" s="35">
        <f>C95/D95</f>
        <v>6.4769886282351665</v>
      </c>
      <c r="F95" s="34">
        <f t="shared" si="24"/>
        <v>0.14969207898986259</v>
      </c>
      <c r="G95" s="34"/>
      <c r="H95" s="34"/>
      <c r="I95" s="36"/>
      <c r="J95" s="37">
        <v>3242913</v>
      </c>
      <c r="K95" s="37">
        <v>697358</v>
      </c>
      <c r="L95" s="38">
        <f>J96/K96</f>
        <v>4.5301771641157931</v>
      </c>
      <c r="M95" s="34">
        <f>J96/$J$93</f>
        <v>6.3800573935048066E-2</v>
      </c>
    </row>
    <row r="96" spans="1:13">
      <c r="B96" t="s">
        <v>157</v>
      </c>
      <c r="C96" s="37">
        <v>4262844</v>
      </c>
      <c r="D96" s="37">
        <v>871761</v>
      </c>
      <c r="E96" s="38">
        <f>C96/D96</f>
        <v>4.8899228114127613</v>
      </c>
      <c r="F96" s="34">
        <f t="shared" si="24"/>
        <v>7.8302217946026251E-2</v>
      </c>
      <c r="G96" s="34"/>
      <c r="H96" s="34"/>
      <c r="J96" s="4">
        <v>2232050</v>
      </c>
      <c r="K96" s="4">
        <v>492707</v>
      </c>
      <c r="L96" s="38">
        <f>J97/K97</f>
        <v>4.2173530896731766</v>
      </c>
      <c r="M96" s="34">
        <f>J97/$J$93</f>
        <v>7.8313878929403474E-2</v>
      </c>
    </row>
    <row r="97" spans="1:13">
      <c r="B97" t="s">
        <v>172</v>
      </c>
      <c r="C97" s="4">
        <v>4131206</v>
      </c>
      <c r="D97" s="4">
        <v>880670</v>
      </c>
      <c r="E97" s="35">
        <f t="shared" si="25"/>
        <v>4.6909807305801268</v>
      </c>
      <c r="F97" s="34">
        <f t="shared" si="24"/>
        <v>7.5884220157231022E-2</v>
      </c>
      <c r="G97" s="34"/>
      <c r="H97" s="34"/>
      <c r="J97" s="4">
        <v>2739795</v>
      </c>
      <c r="K97" s="4">
        <v>649648</v>
      </c>
      <c r="L97" s="38">
        <f t="shared" si="26"/>
        <v>4.2173530896731766</v>
      </c>
      <c r="M97" s="34">
        <f t="shared" ref="M97:M105" si="27">J97/$J$93</f>
        <v>7.8313878929403474E-2</v>
      </c>
    </row>
    <row r="98" spans="1:13">
      <c r="B98" t="s">
        <v>175</v>
      </c>
      <c r="C98" s="4">
        <v>2627372</v>
      </c>
      <c r="D98" s="4">
        <v>910506</v>
      </c>
      <c r="E98" s="35">
        <f t="shared" si="25"/>
        <v>2.8856174478806289</v>
      </c>
      <c r="F98" s="34">
        <f t="shared" si="24"/>
        <v>4.8260986085647724E-2</v>
      </c>
      <c r="G98" s="34"/>
      <c r="H98" s="34"/>
      <c r="J98" s="4">
        <v>1111516</v>
      </c>
      <c r="K98" s="4">
        <v>395618</v>
      </c>
      <c r="L98" s="38">
        <f t="shared" si="26"/>
        <v>2.8095688264942447</v>
      </c>
      <c r="M98" s="34">
        <f t="shared" si="27"/>
        <v>3.177140240495907E-2</v>
      </c>
    </row>
    <row r="99" spans="1:13" s="1" customFormat="1">
      <c r="A99"/>
      <c r="B99" t="s">
        <v>171</v>
      </c>
      <c r="C99" s="4">
        <v>2557242</v>
      </c>
      <c r="D99" s="4">
        <v>531165</v>
      </c>
      <c r="E99" s="35">
        <f>C99/D99</f>
        <v>4.8144023043686994</v>
      </c>
      <c r="F99" s="34">
        <f t="shared" si="24"/>
        <v>4.6972800417921005E-2</v>
      </c>
      <c r="G99" s="34"/>
      <c r="H99" s="34"/>
      <c r="I99"/>
      <c r="J99" s="4">
        <v>1530983</v>
      </c>
      <c r="K99" s="4">
        <v>311034</v>
      </c>
      <c r="L99" s="38">
        <f t="shared" si="26"/>
        <v>4.9222367972633219</v>
      </c>
      <c r="M99" s="34">
        <f t="shared" si="27"/>
        <v>4.3761382623508295E-2</v>
      </c>
    </row>
    <row r="100" spans="1:13">
      <c r="B100" t="s">
        <v>174</v>
      </c>
      <c r="C100" s="4">
        <v>2539064</v>
      </c>
      <c r="D100" s="4">
        <v>706706</v>
      </c>
      <c r="E100" s="35">
        <f t="shared" si="25"/>
        <v>3.5928151168944371</v>
      </c>
      <c r="F100" s="34">
        <f t="shared" si="24"/>
        <v>4.6638897108810265E-2</v>
      </c>
      <c r="G100" s="34"/>
      <c r="H100" s="34"/>
      <c r="J100" s="4">
        <v>3062311</v>
      </c>
      <c r="K100" s="4">
        <v>894189</v>
      </c>
      <c r="L100" s="38">
        <f t="shared" si="26"/>
        <v>3.424679793645415</v>
      </c>
      <c r="M100" s="34">
        <f t="shared" si="27"/>
        <v>8.7532626673959363E-2</v>
      </c>
    </row>
    <row r="101" spans="1:13">
      <c r="B101" t="s">
        <v>173</v>
      </c>
      <c r="C101" s="4">
        <v>2359279</v>
      </c>
      <c r="D101" s="4">
        <v>160274</v>
      </c>
      <c r="E101" s="35">
        <f t="shared" si="25"/>
        <v>14.7202852614897</v>
      </c>
      <c r="F101" s="34">
        <f t="shared" si="24"/>
        <v>4.3336509253794619E-2</v>
      </c>
      <c r="G101" s="34"/>
      <c r="H101" s="34"/>
      <c r="J101" s="4">
        <v>637404</v>
      </c>
      <c r="K101" s="4">
        <v>44975</v>
      </c>
      <c r="L101" s="38">
        <f t="shared" si="26"/>
        <v>14.172406892718177</v>
      </c>
      <c r="M101" s="34">
        <f t="shared" si="27"/>
        <v>1.8219457910214995E-2</v>
      </c>
    </row>
    <row r="102" spans="1:13">
      <c r="B102" t="s">
        <v>164</v>
      </c>
      <c r="C102" s="4">
        <v>2098796</v>
      </c>
      <c r="D102" s="4">
        <v>832582</v>
      </c>
      <c r="E102" s="35">
        <f t="shared" si="25"/>
        <v>2.5208279785054204</v>
      </c>
      <c r="F102" s="34">
        <f t="shared" si="24"/>
        <v>3.8551817006732624E-2</v>
      </c>
      <c r="G102" s="34"/>
      <c r="H102" s="34"/>
      <c r="J102" s="4">
        <v>929806</v>
      </c>
      <c r="K102" s="4">
        <v>401802</v>
      </c>
      <c r="L102" s="38">
        <f t="shared" si="26"/>
        <v>2.3140900244398983</v>
      </c>
      <c r="M102" s="34">
        <f t="shared" si="27"/>
        <v>2.6577431709975719E-2</v>
      </c>
    </row>
    <row r="103" spans="1:13" hidden="1">
      <c r="A103" s="1"/>
      <c r="B103" t="s">
        <v>181</v>
      </c>
      <c r="C103" s="4">
        <v>922782</v>
      </c>
      <c r="D103" s="4">
        <v>139585</v>
      </c>
      <c r="E103" s="35">
        <f t="shared" si="25"/>
        <v>6.6108965863094173</v>
      </c>
      <c r="F103" s="34">
        <f t="shared" si="24"/>
        <v>1.6950157519409575E-2</v>
      </c>
      <c r="G103" s="34"/>
      <c r="H103" s="34"/>
      <c r="I103" s="1"/>
      <c r="J103" s="4">
        <v>938271</v>
      </c>
      <c r="K103" s="4">
        <v>94254</v>
      </c>
      <c r="L103" s="38">
        <f t="shared" si="26"/>
        <v>9.9547074925202121</v>
      </c>
      <c r="M103" s="34">
        <f t="shared" si="27"/>
        <v>2.6819393968151022E-2</v>
      </c>
    </row>
    <row r="104" spans="1:13">
      <c r="B104" t="s">
        <v>176</v>
      </c>
      <c r="C104" s="4">
        <v>2087193</v>
      </c>
      <c r="D104" s="4">
        <v>507895</v>
      </c>
      <c r="E104" s="35">
        <f t="shared" si="25"/>
        <v>4.1094970417113776</v>
      </c>
      <c r="F104" s="34">
        <f t="shared" si="24"/>
        <v>3.8338686844139817E-2</v>
      </c>
      <c r="G104" s="34"/>
      <c r="H104" s="34"/>
      <c r="J104" s="37">
        <v>2183429</v>
      </c>
      <c r="K104" s="37">
        <v>475018</v>
      </c>
      <c r="L104" s="38">
        <f t="shared" si="26"/>
        <v>4.5965184477219809</v>
      </c>
      <c r="M104" s="34">
        <f t="shared" si="27"/>
        <v>6.2410798748427712E-2</v>
      </c>
    </row>
    <row r="105" spans="1:13">
      <c r="B105" t="s">
        <v>181</v>
      </c>
      <c r="C105" s="4">
        <v>1920942</v>
      </c>
      <c r="D105" s="4">
        <v>337673</v>
      </c>
      <c r="E105" s="35">
        <f t="shared" si="25"/>
        <v>5.6887639817219622</v>
      </c>
      <c r="F105" s="34">
        <f t="shared" si="24"/>
        <v>3.528489880128749E-2</v>
      </c>
      <c r="G105" s="34"/>
      <c r="H105" s="34"/>
      <c r="J105" s="37">
        <v>678857</v>
      </c>
      <c r="K105" s="37">
        <v>136343</v>
      </c>
      <c r="L105" s="38">
        <f t="shared" si="26"/>
        <v>4.9790381611083809</v>
      </c>
      <c r="M105" s="34">
        <f t="shared" si="27"/>
        <v>1.9404344087195595E-2</v>
      </c>
    </row>
    <row r="106" spans="1:13">
      <c r="C106" s="4" t="s">
        <v>191</v>
      </c>
      <c r="D106" s="4" t="s">
        <v>191</v>
      </c>
      <c r="E106" s="4" t="s">
        <v>191</v>
      </c>
      <c r="F106" s="4" t="s">
        <v>191</v>
      </c>
      <c r="G106" s="34"/>
      <c r="H106" s="34"/>
      <c r="J106" s="4" t="s">
        <v>191</v>
      </c>
      <c r="K106" s="4" t="s">
        <v>191</v>
      </c>
      <c r="L106" s="4" t="s">
        <v>191</v>
      </c>
      <c r="M106" s="4" t="s">
        <v>191</v>
      </c>
    </row>
    <row r="107" spans="1:13">
      <c r="B107" s="1" t="s">
        <v>156</v>
      </c>
      <c r="C107" s="32">
        <v>785910</v>
      </c>
      <c r="D107" s="32">
        <v>578061</v>
      </c>
      <c r="E107" s="33">
        <f t="shared" si="25"/>
        <v>1.3595623991239678</v>
      </c>
      <c r="F107" s="34">
        <f>C107/$C$93</f>
        <v>1.4436018795424249E-2</v>
      </c>
      <c r="G107" s="34"/>
      <c r="H107" s="34"/>
      <c r="J107" s="32">
        <v>773028</v>
      </c>
      <c r="K107" s="32">
        <v>500880</v>
      </c>
      <c r="L107" s="33">
        <f t="shared" si="26"/>
        <v>1.5433397220891232</v>
      </c>
      <c r="M107" s="34">
        <f>J107/$J$93</f>
        <v>2.2096113468722627E-2</v>
      </c>
    </row>
    <row r="108" spans="1:13">
      <c r="B108" t="s">
        <v>166</v>
      </c>
      <c r="C108" s="4">
        <f>C93-C109</f>
        <v>5197185</v>
      </c>
      <c r="D108" s="4"/>
      <c r="E108" s="35"/>
      <c r="F108" s="34">
        <f>C108/$C$93</f>
        <v>9.5464697412295282E-2</v>
      </c>
      <c r="G108" s="34"/>
      <c r="H108" s="34"/>
      <c r="J108" s="4">
        <f>J93-J109</f>
        <v>2028248</v>
      </c>
      <c r="M108" s="34">
        <f>J108/$J$93</f>
        <v>5.7975128909573431E-2</v>
      </c>
    </row>
    <row r="109" spans="1:13" hidden="1">
      <c r="C109" s="4">
        <f>SUM(C94:C107)</f>
        <v>49243725</v>
      </c>
      <c r="D109" s="4">
        <f>SUM(D94:D107)</f>
        <v>8269105</v>
      </c>
      <c r="E109" s="35">
        <f t="shared" ref="E109" si="28">C109/D109</f>
        <v>5.9551456898902604</v>
      </c>
      <c r="F109" s="34">
        <f>C109/$C$93</f>
        <v>0.90453530258770476</v>
      </c>
      <c r="J109" s="4">
        <f>SUM(J94:J107)</f>
        <v>32956547</v>
      </c>
      <c r="M109" s="34">
        <f>J109/$J$93</f>
        <v>0.94202487109042654</v>
      </c>
    </row>
    <row r="110" spans="1:13">
      <c r="G110" s="34"/>
      <c r="H110" s="34"/>
      <c r="J110" s="4"/>
      <c r="M110" s="34"/>
    </row>
    <row r="111" spans="1:13">
      <c r="C111" s="4"/>
      <c r="D111" s="4"/>
      <c r="E111" s="35"/>
      <c r="F111" s="34"/>
      <c r="G111" s="34"/>
      <c r="H111" s="34"/>
      <c r="J111" s="4"/>
      <c r="M111" s="34"/>
    </row>
    <row r="112" spans="1:13">
      <c r="G112" s="1"/>
      <c r="H112" s="1"/>
    </row>
    <row r="113" spans="1:13" ht="15.75">
      <c r="A113" s="41"/>
      <c r="G113" s="1"/>
      <c r="H113" s="1"/>
      <c r="I113" s="41"/>
    </row>
    <row r="114" spans="1:13" ht="15.75">
      <c r="A114" s="41"/>
      <c r="G114" s="1"/>
      <c r="H114" s="1"/>
      <c r="I114" s="41"/>
    </row>
    <row r="115" spans="1:13" ht="15.75" thickBot="1">
      <c r="A115" s="1"/>
      <c r="G115" s="1"/>
      <c r="H115" s="1"/>
    </row>
    <row r="116" spans="1:13" ht="95.25" thickBot="1">
      <c r="A116" s="30" t="s">
        <v>33</v>
      </c>
      <c r="B116" s="31" t="s">
        <v>34</v>
      </c>
      <c r="C116" s="1"/>
      <c r="D116" s="1"/>
      <c r="E116" s="1"/>
      <c r="F116" s="1"/>
      <c r="G116" s="34"/>
      <c r="H116" s="34"/>
      <c r="I116" s="30" t="s">
        <v>33</v>
      </c>
    </row>
    <row r="117" spans="1:13">
      <c r="A117" s="36"/>
      <c r="B117" s="7">
        <v>2018</v>
      </c>
      <c r="C117" s="1" t="s">
        <v>150</v>
      </c>
      <c r="D117" s="1" t="s">
        <v>151</v>
      </c>
      <c r="E117" s="1" t="s">
        <v>152</v>
      </c>
      <c r="F117" s="1" t="s">
        <v>153</v>
      </c>
      <c r="G117" s="34"/>
      <c r="H117" s="34"/>
      <c r="I117" s="7">
        <v>2017</v>
      </c>
      <c r="J117" s="1" t="s">
        <v>150</v>
      </c>
      <c r="K117" s="1" t="s">
        <v>151</v>
      </c>
      <c r="L117" s="1" t="s">
        <v>152</v>
      </c>
      <c r="M117" s="1" t="s">
        <v>153</v>
      </c>
    </row>
    <row r="118" spans="1:13">
      <c r="B118" s="1" t="s">
        <v>154</v>
      </c>
      <c r="C118" s="32">
        <v>11875124</v>
      </c>
      <c r="D118" s="32"/>
      <c r="E118" s="33"/>
      <c r="F118" s="34">
        <f t="shared" ref="F118:F131" si="29">C118/$C$118</f>
        <v>1</v>
      </c>
      <c r="G118" s="34"/>
      <c r="H118" s="34"/>
      <c r="J118" s="32">
        <v>10401883</v>
      </c>
      <c r="K118" s="32"/>
      <c r="L118" s="33"/>
      <c r="M118" s="34">
        <f>J118/$J$118</f>
        <v>1</v>
      </c>
    </row>
    <row r="119" spans="1:13">
      <c r="A119" s="36"/>
      <c r="B119" t="s">
        <v>159</v>
      </c>
      <c r="C119" s="4">
        <v>3718022</v>
      </c>
      <c r="D119" s="4">
        <v>2320298</v>
      </c>
      <c r="E119" s="35">
        <f>C119/D119</f>
        <v>1.6023898654396977</v>
      </c>
      <c r="F119" s="34">
        <f t="shared" si="29"/>
        <v>0.3130933201202783</v>
      </c>
      <c r="G119" s="34"/>
      <c r="H119" s="34"/>
      <c r="I119" s="36"/>
      <c r="J119" s="37">
        <v>2551982</v>
      </c>
      <c r="K119" s="37">
        <v>1508808</v>
      </c>
      <c r="L119" s="38">
        <f>J119/K119</f>
        <v>1.6913894942232544</v>
      </c>
      <c r="M119" s="34">
        <f t="shared" ref="M119:M131" si="30">J119/$J$118</f>
        <v>0.24533846419922239</v>
      </c>
    </row>
    <row r="120" spans="1:13" ht="15.75" customHeight="1">
      <c r="B120" t="s">
        <v>164</v>
      </c>
      <c r="C120" s="37">
        <v>2661897</v>
      </c>
      <c r="D120" s="37">
        <v>539649</v>
      </c>
      <c r="E120" s="38">
        <f t="shared" ref="E120:E129" si="31">C120/D120</f>
        <v>4.9326451082092246</v>
      </c>
      <c r="F120" s="34">
        <f t="shared" si="29"/>
        <v>0.22415740669318485</v>
      </c>
      <c r="G120" s="34"/>
      <c r="H120" s="34"/>
      <c r="J120" s="4">
        <v>2817136</v>
      </c>
      <c r="K120" s="37">
        <v>5426392</v>
      </c>
      <c r="L120" s="38">
        <f t="shared" ref="L120:L129" si="32">J120/K120</f>
        <v>0.51915453214585305</v>
      </c>
      <c r="M120" s="34">
        <f t="shared" si="30"/>
        <v>0.27082942578761943</v>
      </c>
    </row>
    <row r="121" spans="1:13">
      <c r="B121" s="1" t="s">
        <v>156</v>
      </c>
      <c r="C121" s="32">
        <v>927189</v>
      </c>
      <c r="D121" s="32">
        <v>1158649</v>
      </c>
      <c r="E121" s="33">
        <f>C121/D121</f>
        <v>0.80023285740547823</v>
      </c>
      <c r="F121" s="34">
        <f t="shared" si="29"/>
        <v>7.8078258382817733E-2</v>
      </c>
      <c r="G121" s="34"/>
      <c r="H121" s="34"/>
      <c r="J121" s="32">
        <v>648866</v>
      </c>
      <c r="K121" s="32">
        <v>979245</v>
      </c>
      <c r="L121" s="38">
        <f t="shared" si="32"/>
        <v>0.66261865008246146</v>
      </c>
      <c r="M121" s="34">
        <f t="shared" si="30"/>
        <v>6.237966721986779E-2</v>
      </c>
    </row>
    <row r="122" spans="1:13">
      <c r="A122" s="1"/>
      <c r="B122" t="s">
        <v>158</v>
      </c>
      <c r="C122" s="37">
        <v>741352</v>
      </c>
      <c r="D122" s="37">
        <v>352677</v>
      </c>
      <c r="E122" s="38">
        <f>C122/D122</f>
        <v>2.1020707332771913</v>
      </c>
      <c r="F122" s="34">
        <f t="shared" si="29"/>
        <v>6.242899021517586E-2</v>
      </c>
      <c r="G122" s="34"/>
      <c r="H122" s="34"/>
      <c r="I122" s="1"/>
      <c r="J122" s="4">
        <v>532249</v>
      </c>
      <c r="K122" s="4">
        <v>247697</v>
      </c>
      <c r="L122" s="38">
        <f t="shared" si="32"/>
        <v>2.1487906595558282</v>
      </c>
      <c r="M122" s="34">
        <f t="shared" si="30"/>
        <v>5.1168524006663024E-2</v>
      </c>
    </row>
    <row r="123" spans="1:13">
      <c r="A123" s="1"/>
      <c r="B123" t="s">
        <v>165</v>
      </c>
      <c r="C123" s="37">
        <v>685395</v>
      </c>
      <c r="D123" s="37">
        <v>1203911</v>
      </c>
      <c r="E123" s="38">
        <f>C123/D123</f>
        <v>0.56930703349333966</v>
      </c>
      <c r="F123" s="34">
        <f t="shared" si="29"/>
        <v>5.77168709985681E-2</v>
      </c>
      <c r="G123" s="34"/>
      <c r="H123" s="34"/>
      <c r="I123" s="1"/>
      <c r="J123" s="4">
        <v>627314</v>
      </c>
      <c r="K123" s="37">
        <v>733406</v>
      </c>
      <c r="L123" s="38">
        <f t="shared" si="32"/>
        <v>0.85534342506060768</v>
      </c>
      <c r="M123" s="34">
        <f t="shared" si="30"/>
        <v>6.0307734666886756E-2</v>
      </c>
    </row>
    <row r="124" spans="1:13">
      <c r="A124" s="1"/>
      <c r="B124" t="s">
        <v>171</v>
      </c>
      <c r="C124" s="37">
        <v>630706</v>
      </c>
      <c r="D124" s="37">
        <v>160948</v>
      </c>
      <c r="E124" s="38">
        <f>C124/D124</f>
        <v>3.9186942366478612</v>
      </c>
      <c r="F124" s="34">
        <f t="shared" si="29"/>
        <v>5.3111529614343393E-2</v>
      </c>
      <c r="G124" s="34"/>
      <c r="H124" s="34"/>
      <c r="I124" s="1"/>
      <c r="J124" s="37">
        <v>100945</v>
      </c>
      <c r="K124" s="37">
        <v>28395</v>
      </c>
      <c r="L124" s="38">
        <f t="shared" si="32"/>
        <v>3.5550272935375946</v>
      </c>
      <c r="M124" s="34">
        <f t="shared" si="30"/>
        <v>9.7044929269056376E-3</v>
      </c>
    </row>
    <row r="125" spans="1:13">
      <c r="A125" s="1"/>
      <c r="B125" t="s">
        <v>155</v>
      </c>
      <c r="C125" s="4">
        <v>589930</v>
      </c>
      <c r="D125" s="4">
        <v>96244</v>
      </c>
      <c r="E125" s="35">
        <f>C125/D125</f>
        <v>6.1295249573999415</v>
      </c>
      <c r="F125" s="34">
        <f t="shared" si="29"/>
        <v>4.9677797048687661E-2</v>
      </c>
      <c r="G125" s="34"/>
      <c r="H125" s="34"/>
      <c r="I125" s="1"/>
      <c r="J125" s="37">
        <v>589957</v>
      </c>
      <c r="K125" s="37">
        <v>90140</v>
      </c>
      <c r="L125" s="38">
        <f t="shared" si="32"/>
        <v>6.5448968271577543</v>
      </c>
      <c r="M125" s="34">
        <f t="shared" si="30"/>
        <v>5.6716365681098314E-2</v>
      </c>
    </row>
    <row r="126" spans="1:13">
      <c r="B126" t="s">
        <v>173</v>
      </c>
      <c r="C126" s="37">
        <v>541154</v>
      </c>
      <c r="D126" s="37">
        <v>586356</v>
      </c>
      <c r="E126" s="38">
        <f t="shared" si="31"/>
        <v>0.92291031387075428</v>
      </c>
      <c r="F126" s="34">
        <f t="shared" si="29"/>
        <v>4.5570387307113595E-2</v>
      </c>
      <c r="G126" s="34"/>
      <c r="H126" s="34"/>
      <c r="J126" s="37">
        <v>1074456</v>
      </c>
      <c r="K126" s="37">
        <v>1115683</v>
      </c>
      <c r="L126" s="38">
        <f t="shared" si="32"/>
        <v>0.96304774743363486</v>
      </c>
      <c r="M126" s="34">
        <f t="shared" si="30"/>
        <v>0.10329437468196864</v>
      </c>
    </row>
    <row r="127" spans="1:13">
      <c r="B127" t="s">
        <v>161</v>
      </c>
      <c r="C127" s="4">
        <v>298534</v>
      </c>
      <c r="D127" s="4">
        <v>50189</v>
      </c>
      <c r="E127" s="35">
        <f t="shared" si="31"/>
        <v>5.9481958198011515</v>
      </c>
      <c r="F127" s="34">
        <f t="shared" si="29"/>
        <v>2.5139442754450396E-2</v>
      </c>
      <c r="G127" s="34"/>
      <c r="H127" s="34"/>
      <c r="J127" s="37">
        <v>280023</v>
      </c>
      <c r="K127" s="4">
        <v>49395</v>
      </c>
      <c r="L127" s="38">
        <f t="shared" si="32"/>
        <v>5.6690555724263589</v>
      </c>
      <c r="M127" s="34">
        <f t="shared" si="30"/>
        <v>2.6920414313446901E-2</v>
      </c>
    </row>
    <row r="128" spans="1:13">
      <c r="B128" t="s">
        <v>199</v>
      </c>
      <c r="C128" s="37">
        <v>216086</v>
      </c>
      <c r="D128" s="37">
        <v>352000</v>
      </c>
      <c r="E128" s="38">
        <f t="shared" si="31"/>
        <v>0.61388068181818178</v>
      </c>
      <c r="F128" s="34">
        <f t="shared" si="29"/>
        <v>1.8196525779436073E-2</v>
      </c>
      <c r="G128" s="34"/>
      <c r="H128" s="34"/>
      <c r="J128" s="37"/>
      <c r="L128" s="38"/>
      <c r="M128" s="34">
        <f t="shared" si="30"/>
        <v>0</v>
      </c>
    </row>
    <row r="129" spans="1:13">
      <c r="B129" t="s">
        <v>169</v>
      </c>
      <c r="C129" s="37">
        <v>184456</v>
      </c>
      <c r="D129" s="37">
        <v>189360</v>
      </c>
      <c r="E129" s="38">
        <f t="shared" si="31"/>
        <v>0.97410223912125049</v>
      </c>
      <c r="F129" s="34">
        <f t="shared" si="29"/>
        <v>1.5532974645148969E-2</v>
      </c>
      <c r="G129" s="34"/>
      <c r="H129" s="34"/>
      <c r="J129" s="37">
        <v>220595</v>
      </c>
      <c r="K129" s="4">
        <v>205540</v>
      </c>
      <c r="L129" s="38">
        <f t="shared" si="32"/>
        <v>1.0732460834873991</v>
      </c>
      <c r="M129" s="34">
        <f t="shared" si="30"/>
        <v>2.1207217962363162E-2</v>
      </c>
    </row>
    <row r="130" spans="1:13">
      <c r="B130" t="s">
        <v>166</v>
      </c>
      <c r="C130" s="4">
        <f>C118-C131</f>
        <v>680403</v>
      </c>
      <c r="D130" s="4"/>
      <c r="E130" s="35"/>
      <c r="F130" s="34">
        <f t="shared" si="29"/>
        <v>5.7296496440795062E-2</v>
      </c>
      <c r="G130" s="34"/>
      <c r="H130" s="34"/>
      <c r="J130" s="4">
        <f>J118-J131</f>
        <v>958360</v>
      </c>
      <c r="L130" s="38"/>
      <c r="M130" s="34">
        <f t="shared" si="30"/>
        <v>9.2133318553957969E-2</v>
      </c>
    </row>
    <row r="131" spans="1:13" hidden="1">
      <c r="C131" s="4">
        <f>SUM(C119:C129)</f>
        <v>11194721</v>
      </c>
      <c r="D131" s="4">
        <f>SUM(D119:D129)</f>
        <v>7010281</v>
      </c>
      <c r="E131" s="35">
        <f t="shared" ref="E131" si="33">C131/D131</f>
        <v>1.5969004666146764</v>
      </c>
      <c r="F131" s="34">
        <f t="shared" si="29"/>
        <v>0.94270350355920496</v>
      </c>
      <c r="G131" s="34"/>
      <c r="H131" s="34"/>
      <c r="J131" s="4">
        <f>SUM(J119:J129)</f>
        <v>9443523</v>
      </c>
      <c r="K131" s="4">
        <f>SUM(K119:K129)</f>
        <v>10384701</v>
      </c>
      <c r="L131" s="38"/>
      <c r="M131" s="34">
        <f t="shared" si="30"/>
        <v>0.90786668144604199</v>
      </c>
    </row>
    <row r="132" spans="1:13" s="1" customFormat="1">
      <c r="A132"/>
      <c r="B132"/>
      <c r="C132" s="4"/>
      <c r="D132" s="4"/>
      <c r="E132" s="35"/>
      <c r="F132" s="34"/>
      <c r="G132" s="34"/>
      <c r="H132" s="34"/>
      <c r="I132"/>
      <c r="J132" s="4"/>
      <c r="L132"/>
      <c r="M132" s="34"/>
    </row>
    <row r="133" spans="1:13">
      <c r="C133" s="4"/>
      <c r="D133" s="4"/>
      <c r="E133" s="35"/>
      <c r="F133" s="34"/>
      <c r="G133" s="34"/>
      <c r="H133" s="34"/>
      <c r="J133" s="4"/>
      <c r="M133" s="34"/>
    </row>
    <row r="134" spans="1:13" ht="15.75" hidden="1" thickBot="1">
      <c r="C134" s="4"/>
      <c r="D134" s="4"/>
      <c r="E134" s="35"/>
      <c r="F134" s="34"/>
      <c r="G134" s="34"/>
      <c r="H134" s="34"/>
      <c r="J134" s="4"/>
      <c r="M134" s="34"/>
    </row>
    <row r="135" spans="1:13">
      <c r="C135" s="4"/>
      <c r="D135" s="4"/>
      <c r="E135" s="35"/>
      <c r="F135" s="34"/>
      <c r="G135" s="1"/>
      <c r="H135" s="1"/>
      <c r="J135" s="4"/>
    </row>
    <row r="136" spans="1:13">
      <c r="C136" s="4"/>
      <c r="D136" s="4"/>
      <c r="E136" s="35"/>
      <c r="F136" s="34"/>
      <c r="G136" s="1"/>
      <c r="H136" s="1"/>
      <c r="J136" s="4"/>
    </row>
    <row r="137" spans="1:13">
      <c r="C137" s="4"/>
      <c r="D137" s="4"/>
      <c r="E137" s="35"/>
      <c r="F137" s="34"/>
      <c r="G137" s="1"/>
      <c r="H137" s="1"/>
      <c r="J137" s="4"/>
    </row>
    <row r="138" spans="1:13">
      <c r="C138" s="4"/>
      <c r="D138" s="4"/>
      <c r="E138" s="35"/>
      <c r="F138" s="34"/>
      <c r="G138" s="1"/>
      <c r="H138" s="1"/>
      <c r="J138" s="4"/>
    </row>
    <row r="139" spans="1:13">
      <c r="A139" s="1"/>
      <c r="C139" s="4"/>
      <c r="D139" s="4"/>
      <c r="E139" s="35"/>
      <c r="F139" s="34"/>
      <c r="G139" s="1"/>
      <c r="H139" s="1"/>
      <c r="J139" s="4"/>
    </row>
    <row r="140" spans="1:13">
      <c r="A140" s="1"/>
      <c r="G140" s="34"/>
      <c r="H140" s="34"/>
      <c r="I140" s="1"/>
    </row>
    <row r="141" spans="1:13" ht="15.75" thickBot="1">
      <c r="A141" s="36"/>
      <c r="G141" s="34"/>
      <c r="H141" s="34"/>
      <c r="I141" s="36"/>
    </row>
    <row r="142" spans="1:13" ht="63.75" thickBot="1">
      <c r="A142" s="30" t="s">
        <v>27</v>
      </c>
      <c r="B142" s="31" t="s">
        <v>28</v>
      </c>
      <c r="C142" s="1"/>
      <c r="D142" s="1"/>
      <c r="E142" s="1"/>
      <c r="F142" s="1"/>
      <c r="G142" s="34"/>
      <c r="H142" s="34"/>
      <c r="I142" s="30" t="s">
        <v>27</v>
      </c>
      <c r="K142" s="32"/>
      <c r="L142" s="33"/>
      <c r="M142" s="1"/>
    </row>
    <row r="143" spans="1:13">
      <c r="A143" s="36"/>
      <c r="B143" s="7">
        <v>2018</v>
      </c>
      <c r="C143" s="1" t="s">
        <v>150</v>
      </c>
      <c r="D143" s="1" t="s">
        <v>151</v>
      </c>
      <c r="E143" s="1" t="s">
        <v>152</v>
      </c>
      <c r="F143" s="1" t="s">
        <v>153</v>
      </c>
      <c r="G143" s="34"/>
      <c r="H143" s="34"/>
      <c r="I143" s="7">
        <v>2017</v>
      </c>
      <c r="J143" s="1" t="s">
        <v>150</v>
      </c>
      <c r="K143" s="1" t="s">
        <v>151</v>
      </c>
      <c r="L143" s="1" t="s">
        <v>152</v>
      </c>
      <c r="M143" s="1" t="s">
        <v>153</v>
      </c>
    </row>
    <row r="144" spans="1:13">
      <c r="B144" s="1" t="s">
        <v>154</v>
      </c>
      <c r="C144" s="32">
        <v>452613</v>
      </c>
      <c r="D144" s="32"/>
      <c r="E144" s="33"/>
      <c r="F144" s="34">
        <f t="shared" ref="F144:F150" si="34">C144/$C$144</f>
        <v>1</v>
      </c>
      <c r="G144" s="34"/>
      <c r="H144" s="34"/>
      <c r="J144" s="32">
        <v>5090347</v>
      </c>
      <c r="K144" s="4"/>
      <c r="L144" s="35"/>
      <c r="M144" s="34">
        <f>J144/$J$144</f>
        <v>1</v>
      </c>
    </row>
    <row r="145" spans="1:13">
      <c r="B145" t="s">
        <v>179</v>
      </c>
      <c r="C145" s="37">
        <v>161144</v>
      </c>
      <c r="D145" s="37">
        <v>63145</v>
      </c>
      <c r="E145" s="38">
        <f>C145/D145</f>
        <v>2.55196769340407</v>
      </c>
      <c r="F145" s="34">
        <f t="shared" si="34"/>
        <v>0.35603042776058136</v>
      </c>
      <c r="G145" s="34"/>
      <c r="H145" s="34"/>
      <c r="J145" s="37">
        <v>984449</v>
      </c>
      <c r="K145" s="4">
        <v>393075</v>
      </c>
      <c r="L145" s="35">
        <f t="shared" ref="L145:L151" si="35">J148/K145</f>
        <v>0.88562488074794887</v>
      </c>
      <c r="M145" s="34">
        <f t="shared" ref="M145:M153" si="36">J145/$J$144</f>
        <v>0.19339526362348186</v>
      </c>
    </row>
    <row r="146" spans="1:13">
      <c r="B146" t="s">
        <v>161</v>
      </c>
      <c r="C146" s="4">
        <v>111072</v>
      </c>
      <c r="D146" s="4">
        <v>20000</v>
      </c>
      <c r="E146" s="35">
        <f>C146/D146</f>
        <v>5.5536000000000003</v>
      </c>
      <c r="F146" s="34">
        <f t="shared" si="34"/>
        <v>0.24540170079074175</v>
      </c>
      <c r="G146" s="34"/>
      <c r="H146" s="34"/>
      <c r="J146" s="4">
        <v>1931614</v>
      </c>
      <c r="K146" s="4">
        <v>351335</v>
      </c>
      <c r="L146" s="35">
        <f t="shared" si="35"/>
        <v>2.1764384419428748</v>
      </c>
      <c r="M146" s="34">
        <f t="shared" si="36"/>
        <v>0.37946607569189289</v>
      </c>
    </row>
    <row r="147" spans="1:13">
      <c r="A147" s="1"/>
      <c r="B147" t="s">
        <v>172</v>
      </c>
      <c r="C147" s="37">
        <v>109254</v>
      </c>
      <c r="D147" s="37">
        <v>19000</v>
      </c>
      <c r="E147" s="38">
        <f t="shared" ref="E147:E149" si="37">C147/D147</f>
        <v>5.7502105263157892</v>
      </c>
      <c r="F147" s="34">
        <f t="shared" si="34"/>
        <v>0.24138502429227618</v>
      </c>
      <c r="G147" s="34"/>
      <c r="H147" s="34"/>
      <c r="I147" s="1"/>
      <c r="J147" s="37">
        <v>371117</v>
      </c>
      <c r="K147" s="4">
        <v>56997</v>
      </c>
      <c r="L147" s="35">
        <f t="shared" si="35"/>
        <v>2.4961840096847201</v>
      </c>
      <c r="M147" s="34">
        <f t="shared" si="36"/>
        <v>7.290603174989839E-2</v>
      </c>
    </row>
    <row r="148" spans="1:13">
      <c r="B148" t="s">
        <v>180</v>
      </c>
      <c r="C148" s="4">
        <v>41044</v>
      </c>
      <c r="D148" s="4">
        <v>16000</v>
      </c>
      <c r="E148" s="35">
        <f t="shared" si="37"/>
        <v>2.5652499999999998</v>
      </c>
      <c r="F148" s="34">
        <f t="shared" si="34"/>
        <v>9.0682326844346059E-2</v>
      </c>
      <c r="G148" s="34"/>
      <c r="H148" s="34"/>
      <c r="J148" s="4">
        <v>348117</v>
      </c>
      <c r="K148" s="37">
        <v>181364</v>
      </c>
      <c r="L148" s="38">
        <f t="shared" si="35"/>
        <v>1.1723495291237511</v>
      </c>
      <c r="M148" s="34">
        <f t="shared" si="36"/>
        <v>6.8387675732125924E-2</v>
      </c>
    </row>
    <row r="149" spans="1:13">
      <c r="B149" t="s">
        <v>173</v>
      </c>
      <c r="C149" s="4">
        <v>30099</v>
      </c>
      <c r="D149" s="4">
        <v>12000</v>
      </c>
      <c r="E149" s="35">
        <f t="shared" si="37"/>
        <v>2.5082499999999999</v>
      </c>
      <c r="F149" s="34">
        <f t="shared" si="34"/>
        <v>6.6500520312054667E-2</v>
      </c>
      <c r="G149" s="34"/>
      <c r="H149" s="34"/>
      <c r="J149" s="4">
        <v>764659</v>
      </c>
      <c r="K149" s="4">
        <v>226489</v>
      </c>
      <c r="L149" s="38">
        <f t="shared" si="35"/>
        <v>2.4200557201453492</v>
      </c>
      <c r="M149" s="34">
        <f t="shared" si="36"/>
        <v>0.15021746061712493</v>
      </c>
    </row>
    <row r="150" spans="1:13">
      <c r="B150" t="s">
        <v>156</v>
      </c>
      <c r="C150" s="4"/>
      <c r="D150" s="4"/>
      <c r="E150" s="35"/>
      <c r="F150" s="34">
        <f t="shared" si="34"/>
        <v>0</v>
      </c>
      <c r="J150" s="32">
        <v>142275</v>
      </c>
      <c r="K150" s="32">
        <v>6000</v>
      </c>
      <c r="L150" s="33">
        <f t="shared" si="35"/>
        <v>757.0385</v>
      </c>
      <c r="M150" s="34">
        <f t="shared" si="36"/>
        <v>2.7949960975155525E-2</v>
      </c>
    </row>
    <row r="151" spans="1:13" hidden="1">
      <c r="B151" s="1" t="s">
        <v>156</v>
      </c>
      <c r="C151" s="32"/>
      <c r="D151" s="32"/>
      <c r="E151" s="33"/>
      <c r="F151" s="34"/>
      <c r="J151" s="32">
        <v>212622</v>
      </c>
      <c r="L151" s="38" t="e">
        <f t="shared" si="35"/>
        <v>#DIV/0!</v>
      </c>
      <c r="M151" s="34">
        <f t="shared" si="36"/>
        <v>4.1769647530905063E-2</v>
      </c>
    </row>
    <row r="152" spans="1:13">
      <c r="B152" t="s">
        <v>166</v>
      </c>
      <c r="C152" s="4">
        <f>C144-C153</f>
        <v>0</v>
      </c>
      <c r="D152" s="4"/>
      <c r="E152" s="35"/>
      <c r="F152" s="34">
        <f>C152/$C$144</f>
        <v>0</v>
      </c>
      <c r="G152" s="1"/>
      <c r="H152" s="1"/>
      <c r="J152" s="4">
        <f>J144-J153</f>
        <v>548116</v>
      </c>
      <c r="L152" s="38"/>
      <c r="M152" s="34">
        <f t="shared" si="36"/>
        <v>0.10767753161032048</v>
      </c>
    </row>
    <row r="153" spans="1:13" hidden="1">
      <c r="C153" s="4">
        <f>SUM(C145:C150)</f>
        <v>452613</v>
      </c>
      <c r="D153" s="4">
        <f>SUM(D145:D150)</f>
        <v>130145</v>
      </c>
      <c r="E153" s="35">
        <f t="shared" ref="E153" si="38">C153/D153</f>
        <v>3.4777594221829498</v>
      </c>
      <c r="F153" s="34">
        <f>C153/$C$144</f>
        <v>1</v>
      </c>
      <c r="G153" s="1"/>
      <c r="H153" s="1"/>
      <c r="J153" s="4">
        <f>SUM(J145:J150)</f>
        <v>4542231</v>
      </c>
      <c r="K153" s="4">
        <f>SUM(K145:K150)</f>
        <v>1215260</v>
      </c>
      <c r="L153" s="38"/>
      <c r="M153" s="34">
        <f t="shared" si="36"/>
        <v>0.89232246838967955</v>
      </c>
    </row>
    <row r="154" spans="1:13">
      <c r="C154" s="4"/>
      <c r="D154" s="4"/>
      <c r="E154" s="35"/>
      <c r="F154" s="34"/>
      <c r="G154" s="34"/>
      <c r="H154" s="34"/>
      <c r="J154" s="4"/>
    </row>
    <row r="155" spans="1:13">
      <c r="G155" s="34"/>
      <c r="H155" s="34"/>
    </row>
    <row r="156" spans="1:13" ht="15.75" thickBot="1">
      <c r="A156" s="1"/>
      <c r="G156" s="34"/>
      <c r="H156" s="34"/>
      <c r="K156" s="32"/>
      <c r="L156" s="33"/>
    </row>
    <row r="157" spans="1:13" ht="48" thickBot="1">
      <c r="A157" s="30" t="s">
        <v>35</v>
      </c>
      <c r="B157" s="31" t="s">
        <v>137</v>
      </c>
      <c r="C157" s="1"/>
      <c r="D157" s="1"/>
      <c r="E157" s="1"/>
      <c r="F157" s="1"/>
      <c r="G157" s="34"/>
      <c r="H157" s="34"/>
      <c r="I157" s="30" t="s">
        <v>35</v>
      </c>
      <c r="K157" s="32"/>
      <c r="L157" s="33"/>
    </row>
    <row r="158" spans="1:13">
      <c r="A158" s="36"/>
      <c r="B158" s="7">
        <v>2018</v>
      </c>
      <c r="C158" s="1" t="s">
        <v>150</v>
      </c>
      <c r="D158" s="1" t="s">
        <v>151</v>
      </c>
      <c r="E158" s="1" t="s">
        <v>152</v>
      </c>
      <c r="F158" s="1" t="s">
        <v>153</v>
      </c>
      <c r="G158" s="34"/>
      <c r="H158" s="34"/>
      <c r="I158" s="7">
        <v>2017</v>
      </c>
      <c r="J158" s="1" t="s">
        <v>150</v>
      </c>
      <c r="K158" s="1" t="s">
        <v>151</v>
      </c>
      <c r="L158" s="1" t="s">
        <v>152</v>
      </c>
      <c r="M158" s="1" t="s">
        <v>153</v>
      </c>
    </row>
    <row r="159" spans="1:13">
      <c r="B159" s="1" t="s">
        <v>154</v>
      </c>
      <c r="C159" s="32">
        <v>3321698</v>
      </c>
      <c r="D159" s="32"/>
      <c r="E159" s="33"/>
      <c r="F159" s="34">
        <f>C159/$C$159</f>
        <v>1</v>
      </c>
      <c r="G159" s="34"/>
      <c r="H159" s="34"/>
      <c r="J159" s="32">
        <v>2896754</v>
      </c>
      <c r="K159" s="37">
        <v>820980</v>
      </c>
      <c r="L159" s="38">
        <f t="shared" ref="L159:L167" si="39">J160/K159</f>
        <v>0.26808083022728935</v>
      </c>
      <c r="M159" s="34">
        <f>J159/$J$159</f>
        <v>1</v>
      </c>
    </row>
    <row r="160" spans="1:13">
      <c r="A160" s="36"/>
      <c r="B160" t="s">
        <v>172</v>
      </c>
      <c r="C160" s="4">
        <v>745519</v>
      </c>
      <c r="D160" s="4">
        <v>164705</v>
      </c>
      <c r="E160" s="35">
        <f>C160/D160</f>
        <v>4.5263896056586015</v>
      </c>
      <c r="F160" s="34">
        <f t="shared" ref="F160:F169" si="40">C160/$C$159</f>
        <v>0.22443912721746528</v>
      </c>
      <c r="G160" s="34"/>
      <c r="H160" s="34"/>
      <c r="I160" s="36"/>
      <c r="J160" s="37">
        <v>220089</v>
      </c>
      <c r="K160" s="4">
        <v>59056</v>
      </c>
      <c r="L160" s="38">
        <f t="shared" si="39"/>
        <v>7.5975514765646164</v>
      </c>
      <c r="M160" s="34">
        <f t="shared" ref="M160:M169" si="41">J160/$J$159</f>
        <v>7.5977801359728855E-2</v>
      </c>
    </row>
    <row r="161" spans="1:13">
      <c r="B161" t="s">
        <v>169</v>
      </c>
      <c r="C161" s="37">
        <v>495907</v>
      </c>
      <c r="D161" s="37">
        <v>749514</v>
      </c>
      <c r="E161" s="38">
        <f>C161/D161</f>
        <v>0.6616380748058075</v>
      </c>
      <c r="F161" s="34">
        <f t="shared" si="40"/>
        <v>0.14929322292393829</v>
      </c>
      <c r="G161" s="34"/>
      <c r="H161" s="34"/>
      <c r="J161" s="4">
        <v>448681</v>
      </c>
      <c r="K161" s="37">
        <v>527460</v>
      </c>
      <c r="L161" s="38">
        <f t="shared" si="39"/>
        <v>0.60305994767375726</v>
      </c>
      <c r="M161" s="34">
        <f t="shared" si="41"/>
        <v>0.15489095725767532</v>
      </c>
    </row>
    <row r="162" spans="1:13">
      <c r="B162" s="1" t="s">
        <v>156</v>
      </c>
      <c r="C162" s="32">
        <v>490699</v>
      </c>
      <c r="D162" s="32">
        <v>144247</v>
      </c>
      <c r="E162" s="33">
        <f>C162/D162</f>
        <v>3.4017969177868519</v>
      </c>
      <c r="F162" s="34">
        <f t="shared" si="40"/>
        <v>0.14772535010708379</v>
      </c>
      <c r="G162" s="34"/>
      <c r="H162" s="34"/>
      <c r="J162" s="32">
        <v>318090</v>
      </c>
      <c r="K162" s="32">
        <v>139026</v>
      </c>
      <c r="L162" s="33">
        <f t="shared" si="39"/>
        <v>1.0007408686145038</v>
      </c>
      <c r="M162" s="34">
        <f t="shared" si="41"/>
        <v>0.10980911737758885</v>
      </c>
    </row>
    <row r="163" spans="1:13">
      <c r="B163" t="s">
        <v>182</v>
      </c>
      <c r="C163" s="37">
        <v>274822</v>
      </c>
      <c r="D163" s="37">
        <v>59352</v>
      </c>
      <c r="E163" s="38">
        <f t="shared" ref="E163:E167" si="42">C163/D163</f>
        <v>4.630374713573258</v>
      </c>
      <c r="F163" s="34">
        <f t="shared" si="40"/>
        <v>8.2735396173884562E-2</v>
      </c>
      <c r="G163" s="34"/>
      <c r="H163" s="34"/>
      <c r="J163" s="4">
        <v>139129</v>
      </c>
      <c r="K163" s="4">
        <v>29777</v>
      </c>
      <c r="L163" s="38">
        <f t="shared" si="39"/>
        <v>8.783759277294557</v>
      </c>
      <c r="M163" s="34">
        <f t="shared" si="41"/>
        <v>4.8029276907876887E-2</v>
      </c>
    </row>
    <row r="164" spans="1:13">
      <c r="B164" t="s">
        <v>170</v>
      </c>
      <c r="C164" s="4">
        <v>219929</v>
      </c>
      <c r="D164" s="4">
        <v>70930</v>
      </c>
      <c r="E164" s="35">
        <f>C164/D164</f>
        <v>3.1006485267164812</v>
      </c>
      <c r="F164" s="34">
        <f t="shared" si="40"/>
        <v>6.6209811969661303E-2</v>
      </c>
      <c r="G164" s="34"/>
      <c r="H164" s="34"/>
      <c r="J164" s="4">
        <v>261554</v>
      </c>
      <c r="K164" s="4">
        <v>67666</v>
      </c>
      <c r="L164" s="38">
        <f t="shared" si="39"/>
        <v>1.8652646824106642</v>
      </c>
      <c r="M164" s="34">
        <f t="shared" si="41"/>
        <v>9.0292099363632541E-2</v>
      </c>
    </row>
    <row r="165" spans="1:13">
      <c r="A165" s="1"/>
      <c r="B165" s="36" t="s">
        <v>155</v>
      </c>
      <c r="C165" s="37">
        <v>167471</v>
      </c>
      <c r="D165" s="37">
        <v>184389</v>
      </c>
      <c r="E165" s="38">
        <f>C165/D165</f>
        <v>0.90824832283921497</v>
      </c>
      <c r="F165" s="34">
        <f t="shared" si="40"/>
        <v>5.0417286580538026E-2</v>
      </c>
      <c r="G165" s="34"/>
      <c r="H165" s="34"/>
      <c r="I165" s="1"/>
      <c r="J165" s="4">
        <v>126215</v>
      </c>
      <c r="K165" s="4">
        <v>132851</v>
      </c>
      <c r="L165" s="38">
        <f t="shared" si="39"/>
        <v>0.94109942717781569</v>
      </c>
      <c r="M165" s="34">
        <f t="shared" si="41"/>
        <v>4.3571183469497239E-2</v>
      </c>
    </row>
    <row r="166" spans="1:13">
      <c r="A166" s="1"/>
      <c r="B166" t="s">
        <v>164</v>
      </c>
      <c r="C166" s="4">
        <v>137762</v>
      </c>
      <c r="D166" s="4">
        <v>65844</v>
      </c>
      <c r="E166" s="35">
        <f>C166/D166</f>
        <v>2.0922483445720186</v>
      </c>
      <c r="F166" s="34">
        <f t="shared" si="40"/>
        <v>4.1473366934621989E-2</v>
      </c>
      <c r="G166" s="34"/>
      <c r="H166" s="34"/>
      <c r="I166" s="1"/>
      <c r="J166" s="4">
        <v>125026</v>
      </c>
      <c r="K166" s="37">
        <v>49093</v>
      </c>
      <c r="L166" s="38">
        <f t="shared" si="39"/>
        <v>0.56409264049864538</v>
      </c>
      <c r="M166" s="34">
        <f t="shared" si="41"/>
        <v>4.316072403800944E-2</v>
      </c>
    </row>
    <row r="167" spans="1:13">
      <c r="B167" t="s">
        <v>158</v>
      </c>
      <c r="C167" s="4">
        <v>137569</v>
      </c>
      <c r="D167" s="4">
        <v>124297</v>
      </c>
      <c r="E167" s="35">
        <f t="shared" si="42"/>
        <v>1.1067765110984176</v>
      </c>
      <c r="F167" s="34">
        <f t="shared" si="40"/>
        <v>4.1415264120940556E-2</v>
      </c>
      <c r="G167" s="34"/>
      <c r="H167" s="34"/>
      <c r="J167" s="37">
        <v>27693</v>
      </c>
      <c r="K167" s="37">
        <v>12937</v>
      </c>
      <c r="L167" s="38">
        <f t="shared" si="39"/>
        <v>95.097549663755117</v>
      </c>
      <c r="M167" s="34">
        <f t="shared" si="41"/>
        <v>9.5600109639962516E-3</v>
      </c>
    </row>
    <row r="168" spans="1:13" ht="14.25" customHeight="1">
      <c r="B168" t="s">
        <v>166</v>
      </c>
      <c r="C168" s="4">
        <f>C159-C169</f>
        <v>652020</v>
      </c>
      <c r="D168" s="4"/>
      <c r="E168" s="35"/>
      <c r="F168" s="34">
        <f t="shared" si="40"/>
        <v>0.19629117397186618</v>
      </c>
      <c r="G168" s="34"/>
      <c r="H168" s="34"/>
      <c r="J168" s="4">
        <f>J159-J169</f>
        <v>1230277</v>
      </c>
      <c r="M168" s="34">
        <f t="shared" si="41"/>
        <v>0.42470882926199466</v>
      </c>
    </row>
    <row r="169" spans="1:13" hidden="1">
      <c r="C169" s="4">
        <f>SUM(C160:C167)</f>
        <v>2669678</v>
      </c>
      <c r="D169" s="4">
        <f>SUM(D160:D167)</f>
        <v>1563278</v>
      </c>
      <c r="E169" s="35">
        <f t="shared" ref="E169" si="43">C169/D169</f>
        <v>1.7077436003065354</v>
      </c>
      <c r="F169" s="34">
        <f t="shared" si="40"/>
        <v>0.80370882602813376</v>
      </c>
      <c r="G169" s="34"/>
      <c r="H169" s="34"/>
      <c r="J169" s="4">
        <f>SUM(J160:J167)</f>
        <v>1666477</v>
      </c>
      <c r="K169" s="4">
        <f>SUM(K160:K167)</f>
        <v>1017866</v>
      </c>
      <c r="M169" s="34">
        <f t="shared" si="41"/>
        <v>0.5752911707380054</v>
      </c>
    </row>
    <row r="170" spans="1:13">
      <c r="C170" s="4"/>
      <c r="D170" s="4"/>
      <c r="E170" s="35"/>
      <c r="F170" s="34"/>
      <c r="G170" s="34"/>
      <c r="H170" s="34"/>
      <c r="J170" s="4"/>
      <c r="M170" s="34"/>
    </row>
    <row r="171" spans="1:13">
      <c r="A171" s="1"/>
      <c r="C171" s="4"/>
      <c r="D171" s="4"/>
      <c r="E171" s="35"/>
      <c r="F171" s="34"/>
      <c r="G171" s="34"/>
      <c r="H171" s="34"/>
      <c r="I171" s="1"/>
      <c r="J171" s="4"/>
      <c r="M171" s="34"/>
    </row>
    <row r="172" spans="1:13">
      <c r="C172" s="4"/>
      <c r="D172" s="4"/>
      <c r="E172" s="35"/>
      <c r="F172" s="34"/>
      <c r="G172" s="34"/>
      <c r="H172" s="34"/>
      <c r="J172" s="4"/>
      <c r="M172" s="34"/>
    </row>
    <row r="173" spans="1:13" ht="15.75" thickBot="1">
      <c r="A173" s="1"/>
      <c r="G173" s="34"/>
      <c r="H173" s="34"/>
      <c r="M173" s="34"/>
    </row>
    <row r="174" spans="1:13" ht="48" thickBot="1">
      <c r="A174" s="30" t="s">
        <v>51</v>
      </c>
      <c r="B174" s="31" t="s">
        <v>52</v>
      </c>
      <c r="C174" s="1"/>
      <c r="D174" s="1"/>
      <c r="E174" s="1"/>
      <c r="F174" s="1"/>
      <c r="G174" s="34"/>
      <c r="H174" s="34"/>
      <c r="I174" s="30" t="s">
        <v>51</v>
      </c>
    </row>
    <row r="175" spans="1:13">
      <c r="A175" s="36"/>
      <c r="B175" s="7">
        <v>2018</v>
      </c>
      <c r="C175" s="1" t="s">
        <v>150</v>
      </c>
      <c r="D175" s="1" t="s">
        <v>151</v>
      </c>
      <c r="E175" s="1" t="s">
        <v>152</v>
      </c>
      <c r="F175" s="1" t="s">
        <v>153</v>
      </c>
      <c r="G175" s="34"/>
      <c r="H175" s="34"/>
      <c r="I175" s="7">
        <v>2017</v>
      </c>
      <c r="J175" s="1" t="s">
        <v>150</v>
      </c>
      <c r="K175" s="1" t="s">
        <v>151</v>
      </c>
      <c r="L175" s="1" t="s">
        <v>152</v>
      </c>
      <c r="M175" s="1" t="s">
        <v>153</v>
      </c>
    </row>
    <row r="176" spans="1:13">
      <c r="B176" s="1" t="s">
        <v>154</v>
      </c>
      <c r="C176" s="32">
        <v>3426113</v>
      </c>
      <c r="D176" s="32"/>
      <c r="E176" s="33"/>
      <c r="F176" s="34">
        <f t="shared" ref="F176:F182" si="44">C176/$C$176</f>
        <v>1</v>
      </c>
      <c r="G176" s="34"/>
      <c r="H176" s="34"/>
      <c r="J176" s="32">
        <v>2633511</v>
      </c>
      <c r="K176" s="1"/>
      <c r="L176" s="1"/>
      <c r="M176" s="34">
        <f>J176/$J$176</f>
        <v>1</v>
      </c>
    </row>
    <row r="177" spans="1:13">
      <c r="A177" s="36"/>
      <c r="B177" t="s">
        <v>157</v>
      </c>
      <c r="C177" s="37">
        <v>1762680</v>
      </c>
      <c r="D177" s="37">
        <v>25169</v>
      </c>
      <c r="E177" s="38">
        <f t="shared" ref="E177:E179" si="45">C177/D177</f>
        <v>70.033771703285794</v>
      </c>
      <c r="F177" s="34">
        <f t="shared" si="44"/>
        <v>0.51448390639771657</v>
      </c>
      <c r="G177" s="34"/>
      <c r="H177" s="34"/>
      <c r="I177" s="36"/>
      <c r="J177" s="37">
        <v>1391919</v>
      </c>
      <c r="K177" s="37">
        <v>1772</v>
      </c>
      <c r="L177" s="38">
        <f>J177/K177</f>
        <v>785.50733634311507</v>
      </c>
      <c r="M177" s="34">
        <f t="shared" ref="M177:M182" si="46">J177/$J$176</f>
        <v>0.52854117563966885</v>
      </c>
    </row>
    <row r="178" spans="1:13">
      <c r="B178" t="s">
        <v>173</v>
      </c>
      <c r="C178" s="4">
        <v>540381</v>
      </c>
      <c r="D178" s="4">
        <v>685</v>
      </c>
      <c r="E178" s="35">
        <f t="shared" si="45"/>
        <v>788.87737226277375</v>
      </c>
      <c r="F178" s="34">
        <f t="shared" si="44"/>
        <v>0.15772421983746596</v>
      </c>
      <c r="G178" s="34"/>
      <c r="H178" s="34"/>
      <c r="J178" s="4">
        <v>468538</v>
      </c>
      <c r="K178" s="4">
        <v>26569</v>
      </c>
      <c r="L178" s="38">
        <f>J178/K178</f>
        <v>17.63476231698596</v>
      </c>
      <c r="M178" s="34">
        <f t="shared" si="46"/>
        <v>0.1779138192321961</v>
      </c>
    </row>
    <row r="179" spans="1:13">
      <c r="A179" s="1"/>
      <c r="B179" t="s">
        <v>165</v>
      </c>
      <c r="C179" s="37">
        <v>459242</v>
      </c>
      <c r="D179" s="37">
        <v>191844</v>
      </c>
      <c r="E179" s="38">
        <f t="shared" si="45"/>
        <v>2.3938304038698108</v>
      </c>
      <c r="F179" s="34">
        <f t="shared" si="44"/>
        <v>0.1340416968150204</v>
      </c>
      <c r="G179" s="34"/>
      <c r="H179" s="34"/>
      <c r="I179" s="1"/>
      <c r="J179" s="37">
        <v>238627</v>
      </c>
      <c r="K179" s="37">
        <v>98522</v>
      </c>
      <c r="L179" s="38">
        <f>J179/K179</f>
        <v>2.4220681675158846</v>
      </c>
      <c r="M179" s="34">
        <f t="shared" si="46"/>
        <v>9.0611734676635108E-2</v>
      </c>
    </row>
    <row r="180" spans="1:13">
      <c r="A180" s="1"/>
      <c r="B180" s="1" t="s">
        <v>156</v>
      </c>
      <c r="C180" s="32">
        <v>325503</v>
      </c>
      <c r="D180" s="32">
        <v>92250</v>
      </c>
      <c r="E180" s="33">
        <f>C180/D180</f>
        <v>3.5284878048780488</v>
      </c>
      <c r="F180" s="34">
        <f t="shared" si="44"/>
        <v>9.5006498618113291E-2</v>
      </c>
      <c r="G180" s="34"/>
      <c r="H180" s="34"/>
      <c r="I180" s="1"/>
      <c r="J180" s="32">
        <v>90008</v>
      </c>
      <c r="K180" s="32">
        <v>18782</v>
      </c>
      <c r="L180" s="38">
        <f>J180/K180</f>
        <v>4.7922478969225857</v>
      </c>
      <c r="M180" s="34">
        <f t="shared" si="46"/>
        <v>3.4177947234699226E-2</v>
      </c>
    </row>
    <row r="181" spans="1:13" ht="13.5" customHeight="1">
      <c r="B181" t="s">
        <v>166</v>
      </c>
      <c r="C181" s="4">
        <f>C176-C182</f>
        <v>338307</v>
      </c>
      <c r="D181" s="4"/>
      <c r="E181" s="35"/>
      <c r="F181" s="34">
        <f t="shared" si="44"/>
        <v>9.8743678331683751E-2</v>
      </c>
      <c r="G181" s="34"/>
      <c r="H181" s="34"/>
      <c r="J181" s="4">
        <f>J176-J182</f>
        <v>444419</v>
      </c>
      <c r="K181" s="4"/>
      <c r="L181" s="35"/>
      <c r="M181" s="34">
        <f t="shared" si="46"/>
        <v>0.1687553232168007</v>
      </c>
    </row>
    <row r="182" spans="1:13" hidden="1">
      <c r="C182" s="4">
        <f>SUM(C177:C180)</f>
        <v>3087806</v>
      </c>
      <c r="D182" s="4">
        <f>SUM(D177:D180)</f>
        <v>309948</v>
      </c>
      <c r="E182" s="35">
        <f t="shared" ref="E182" si="47">C182/D182</f>
        <v>9.9623356175874669</v>
      </c>
      <c r="F182" s="34">
        <f t="shared" si="44"/>
        <v>0.90125632166831626</v>
      </c>
      <c r="G182" s="34"/>
      <c r="H182" s="34"/>
      <c r="J182" s="4">
        <f>SUM(J177:J180)</f>
        <v>2189092</v>
      </c>
      <c r="K182" s="4">
        <f>SUM(K177:K180)</f>
        <v>145645</v>
      </c>
      <c r="M182" s="34">
        <f t="shared" si="46"/>
        <v>0.83124467678319935</v>
      </c>
    </row>
    <row r="183" spans="1:13">
      <c r="G183" s="34"/>
      <c r="H183" s="34"/>
    </row>
    <row r="184" spans="1:13" ht="15.75" thickBot="1">
      <c r="A184" s="1"/>
      <c r="G184" s="34"/>
      <c r="H184" s="34"/>
    </row>
    <row r="185" spans="1:13" ht="111" thickBot="1">
      <c r="A185" s="30" t="s">
        <v>65</v>
      </c>
      <c r="B185" s="31" t="s">
        <v>200</v>
      </c>
      <c r="C185" s="1"/>
      <c r="D185" s="1"/>
      <c r="E185" s="1"/>
      <c r="F185" s="1"/>
      <c r="G185" s="34"/>
      <c r="H185" s="34"/>
      <c r="I185" s="30" t="s">
        <v>65</v>
      </c>
    </row>
    <row r="186" spans="1:13">
      <c r="B186" s="7">
        <v>2018</v>
      </c>
      <c r="C186" s="1" t="s">
        <v>150</v>
      </c>
      <c r="D186" s="1" t="s">
        <v>151</v>
      </c>
      <c r="E186" s="1" t="s">
        <v>152</v>
      </c>
      <c r="F186" s="1" t="s">
        <v>153</v>
      </c>
      <c r="G186" s="34"/>
      <c r="H186" s="34"/>
      <c r="I186" s="7">
        <v>2017</v>
      </c>
      <c r="J186" s="1" t="s">
        <v>150</v>
      </c>
      <c r="K186" s="1" t="s">
        <v>151</v>
      </c>
      <c r="L186" s="1" t="s">
        <v>152</v>
      </c>
      <c r="M186" s="1" t="s">
        <v>153</v>
      </c>
    </row>
    <row r="187" spans="1:13">
      <c r="A187" s="36"/>
      <c r="B187" s="1" t="s">
        <v>154</v>
      </c>
      <c r="C187" s="32">
        <v>20678782</v>
      </c>
      <c r="D187" s="32"/>
      <c r="E187" s="33"/>
      <c r="F187" s="34">
        <f t="shared" ref="F187:F198" si="48">C187/$C$187</f>
        <v>1</v>
      </c>
      <c r="G187" s="34"/>
      <c r="H187" s="34"/>
      <c r="I187" s="36"/>
      <c r="J187" s="32">
        <v>15948764</v>
      </c>
      <c r="K187" s="32"/>
      <c r="L187" s="33"/>
      <c r="M187" s="34">
        <f>J187/$J$187</f>
        <v>1</v>
      </c>
    </row>
    <row r="188" spans="1:13">
      <c r="A188" s="36"/>
      <c r="B188" t="s">
        <v>167</v>
      </c>
      <c r="C188" s="4">
        <v>5137883</v>
      </c>
      <c r="D188" s="4">
        <v>8073856</v>
      </c>
      <c r="E188" s="35">
        <f t="shared" ref="E188:E196" si="49">C188/D188</f>
        <v>0.63636049491098179</v>
      </c>
      <c r="F188" s="34">
        <f t="shared" si="48"/>
        <v>0.2484615873410726</v>
      </c>
      <c r="G188" s="34"/>
      <c r="H188" s="34"/>
      <c r="I188" s="36"/>
      <c r="J188" s="4">
        <v>8467925</v>
      </c>
      <c r="K188" s="4">
        <v>8122834</v>
      </c>
      <c r="L188" s="38">
        <f t="shared" ref="L188:L196" si="50">J188/K188</f>
        <v>1.0424840640594157</v>
      </c>
      <c r="M188" s="34">
        <f t="shared" ref="M188:M198" si="51">J188/$J$187</f>
        <v>0.53094553283251289</v>
      </c>
    </row>
    <row r="189" spans="1:13">
      <c r="A189" s="1"/>
      <c r="B189" t="s">
        <v>165</v>
      </c>
      <c r="C189" s="37">
        <v>4407948</v>
      </c>
      <c r="D189" s="37">
        <v>2165700</v>
      </c>
      <c r="E189" s="38">
        <f t="shared" si="49"/>
        <v>2.0353456157362517</v>
      </c>
      <c r="F189" s="34">
        <f t="shared" si="48"/>
        <v>0.21316284489096118</v>
      </c>
      <c r="G189" s="34"/>
      <c r="H189" s="34"/>
      <c r="I189" s="1"/>
      <c r="J189" s="37">
        <v>2297192</v>
      </c>
      <c r="K189" s="37">
        <v>1119513</v>
      </c>
      <c r="L189" s="38">
        <f t="shared" si="50"/>
        <v>2.0519565203798438</v>
      </c>
      <c r="M189" s="34">
        <f t="shared" si="51"/>
        <v>0.14403573844343048</v>
      </c>
    </row>
    <row r="190" spans="1:13">
      <c r="A190" s="1"/>
      <c r="B190" t="s">
        <v>176</v>
      </c>
      <c r="C190" s="37">
        <v>3379851</v>
      </c>
      <c r="D190" s="37">
        <v>4195049</v>
      </c>
      <c r="E190" s="38">
        <f t="shared" si="49"/>
        <v>0.80567616731056058</v>
      </c>
      <c r="F190" s="34">
        <f t="shared" si="48"/>
        <v>0.16344536153048086</v>
      </c>
      <c r="G190" s="34"/>
      <c r="H190" s="34"/>
      <c r="I190" s="1"/>
      <c r="J190" s="37">
        <v>1202178</v>
      </c>
      <c r="K190" s="37">
        <v>584299</v>
      </c>
      <c r="L190" s="38">
        <f t="shared" si="50"/>
        <v>2.0574705758524319</v>
      </c>
      <c r="M190" s="34">
        <f t="shared" si="51"/>
        <v>7.5377502607725591E-2</v>
      </c>
    </row>
    <row r="191" spans="1:13">
      <c r="A191" s="1"/>
      <c r="B191" t="s">
        <v>160</v>
      </c>
      <c r="C191" s="37">
        <v>3106037</v>
      </c>
      <c r="D191" s="37">
        <v>1496544</v>
      </c>
      <c r="E191" s="38">
        <f>C191/D191</f>
        <v>2.0754732236406013</v>
      </c>
      <c r="F191" s="34">
        <f t="shared" si="48"/>
        <v>0.15020405940736742</v>
      </c>
      <c r="G191" s="34"/>
      <c r="H191" s="34"/>
      <c r="I191" s="1"/>
      <c r="J191" s="37">
        <v>752041</v>
      </c>
      <c r="K191" s="37">
        <v>541005</v>
      </c>
      <c r="L191" s="38">
        <f t="shared" si="50"/>
        <v>1.3900814225376845</v>
      </c>
      <c r="M191" s="34">
        <f t="shared" si="51"/>
        <v>4.7153559987469874E-2</v>
      </c>
    </row>
    <row r="192" spans="1:13">
      <c r="A192" s="1"/>
      <c r="B192" t="s">
        <v>155</v>
      </c>
      <c r="C192" s="37">
        <v>1127946</v>
      </c>
      <c r="D192" s="37">
        <v>541275</v>
      </c>
      <c r="E192" s="38">
        <f>C192/D192</f>
        <v>2.0838686434806708</v>
      </c>
      <c r="F192" s="34">
        <f t="shared" si="48"/>
        <v>5.4546055952425052E-2</v>
      </c>
      <c r="G192" s="34"/>
      <c r="H192" s="34"/>
      <c r="I192" s="1"/>
      <c r="J192" s="37">
        <v>574708</v>
      </c>
      <c r="K192" s="37">
        <v>334490</v>
      </c>
      <c r="L192" s="38">
        <f t="shared" si="50"/>
        <v>1.7181619779365602</v>
      </c>
      <c r="M192" s="34">
        <f t="shared" si="51"/>
        <v>3.6034641932127152E-2</v>
      </c>
    </row>
    <row r="193" spans="1:13">
      <c r="A193" s="1"/>
      <c r="B193" t="s">
        <v>172</v>
      </c>
      <c r="C193" s="37">
        <v>731527</v>
      </c>
      <c r="D193" s="37">
        <v>247311</v>
      </c>
      <c r="E193" s="38">
        <f>C193/D193</f>
        <v>2.9579234243523338</v>
      </c>
      <c r="F193" s="34">
        <f t="shared" si="48"/>
        <v>3.5375729576335779E-2</v>
      </c>
      <c r="G193" s="34"/>
      <c r="H193" s="34"/>
      <c r="I193" s="1"/>
      <c r="J193" s="37">
        <v>76963</v>
      </c>
      <c r="K193" s="37">
        <v>6744</v>
      </c>
      <c r="L193" s="38">
        <f t="shared" si="50"/>
        <v>11.412069988137604</v>
      </c>
      <c r="M193" s="34">
        <f t="shared" si="51"/>
        <v>4.8256404069932941E-3</v>
      </c>
    </row>
    <row r="194" spans="1:13">
      <c r="A194" s="1"/>
      <c r="B194" t="s">
        <v>174</v>
      </c>
      <c r="C194" s="37">
        <v>388376</v>
      </c>
      <c r="D194" s="37">
        <v>90800</v>
      </c>
      <c r="E194" s="38">
        <f>C194/D194</f>
        <v>4.2772687224669603</v>
      </c>
      <c r="F194" s="34">
        <f t="shared" si="48"/>
        <v>1.8781376968914319E-2</v>
      </c>
      <c r="G194" s="34"/>
      <c r="H194" s="34"/>
      <c r="I194" s="1"/>
      <c r="J194" s="37">
        <v>12988</v>
      </c>
      <c r="K194" s="37">
        <v>17575</v>
      </c>
      <c r="L194" s="38">
        <f t="shared" si="50"/>
        <v>0.7390042674253201</v>
      </c>
      <c r="M194" s="34">
        <f t="shared" si="51"/>
        <v>8.1435777719201315E-4</v>
      </c>
    </row>
    <row r="195" spans="1:13">
      <c r="A195" s="1"/>
      <c r="B195" s="1" t="s">
        <v>156</v>
      </c>
      <c r="C195" s="32">
        <v>370657</v>
      </c>
      <c r="D195" s="32">
        <v>233119</v>
      </c>
      <c r="E195" s="33">
        <f t="shared" ref="E195" si="52">C195/D195</f>
        <v>1.5899905198632458</v>
      </c>
      <c r="F195" s="39">
        <f t="shared" si="48"/>
        <v>1.79245083196873E-2</v>
      </c>
      <c r="G195" s="34"/>
      <c r="H195" s="34"/>
      <c r="I195" s="1"/>
      <c r="J195" s="32">
        <v>176744</v>
      </c>
      <c r="K195" s="32">
        <v>88985</v>
      </c>
      <c r="L195" s="33">
        <f t="shared" si="50"/>
        <v>1.9862223970332078</v>
      </c>
      <c r="M195" s="34">
        <f t="shared" si="51"/>
        <v>1.1081987293811608E-2</v>
      </c>
    </row>
    <row r="196" spans="1:13">
      <c r="A196" s="1"/>
      <c r="B196" t="s">
        <v>164</v>
      </c>
      <c r="C196" s="37">
        <v>272453</v>
      </c>
      <c r="D196" s="37">
        <v>101576</v>
      </c>
      <c r="E196" s="38">
        <f t="shared" si="49"/>
        <v>2.6822576199102151</v>
      </c>
      <c r="F196" s="34">
        <f t="shared" si="48"/>
        <v>1.3175485867591234E-2</v>
      </c>
      <c r="I196" s="1"/>
      <c r="J196" s="37">
        <v>132474</v>
      </c>
      <c r="K196" s="37">
        <v>71047</v>
      </c>
      <c r="L196" s="38">
        <f t="shared" si="50"/>
        <v>1.8645966754402015</v>
      </c>
      <c r="M196" s="34">
        <f t="shared" si="51"/>
        <v>8.3062236045376315E-3</v>
      </c>
    </row>
    <row r="197" spans="1:13">
      <c r="A197" s="1"/>
      <c r="B197" t="s">
        <v>166</v>
      </c>
      <c r="C197" s="4">
        <f>C187-C198</f>
        <v>1756104</v>
      </c>
      <c r="D197" s="4"/>
      <c r="E197" s="35"/>
      <c r="F197" s="34">
        <f t="shared" si="48"/>
        <v>8.4922990145164259E-2</v>
      </c>
      <c r="G197" s="39"/>
      <c r="H197" s="39"/>
      <c r="I197" s="1"/>
      <c r="J197" s="37">
        <f>J187-J198</f>
        <v>2255551</v>
      </c>
      <c r="K197" s="37"/>
      <c r="L197" s="38"/>
      <c r="M197" s="34">
        <f t="shared" si="51"/>
        <v>0.14142481511419944</v>
      </c>
    </row>
    <row r="198" spans="1:13" hidden="1">
      <c r="A198" s="1"/>
      <c r="C198" s="4">
        <f>SUM(C188:C196)</f>
        <v>18922678</v>
      </c>
      <c r="D198" s="4">
        <f>SUM(D188:D196)</f>
        <v>17145230</v>
      </c>
      <c r="E198" s="35">
        <f t="shared" ref="E198" si="53">C198/D198</f>
        <v>1.1036701169946392</v>
      </c>
      <c r="F198" s="34">
        <f t="shared" si="48"/>
        <v>0.91507700985483575</v>
      </c>
      <c r="G198" s="34"/>
      <c r="H198" s="34"/>
      <c r="I198" s="1"/>
      <c r="J198" s="4">
        <f>SUM(J188:J196)</f>
        <v>13693213</v>
      </c>
      <c r="K198" s="4">
        <f>SUM(K188:K196)</f>
        <v>10886492</v>
      </c>
      <c r="L198" s="35"/>
      <c r="M198" s="34">
        <f t="shared" si="51"/>
        <v>0.85857518488580054</v>
      </c>
    </row>
    <row r="199" spans="1:13">
      <c r="A199" s="1"/>
      <c r="C199" s="4"/>
      <c r="D199" s="4"/>
      <c r="E199" s="35"/>
      <c r="F199" s="34"/>
      <c r="G199" s="34"/>
      <c r="H199" s="34"/>
      <c r="I199" s="1"/>
      <c r="J199" s="4"/>
      <c r="M199" s="34"/>
    </row>
    <row r="200" spans="1:13" ht="15.75" thickBot="1">
      <c r="C200" s="4"/>
      <c r="D200" s="4"/>
      <c r="E200" s="35"/>
      <c r="F200" s="34"/>
      <c r="J200" s="4"/>
      <c r="M200" s="34"/>
    </row>
    <row r="201" spans="1:13" ht="48" thickBot="1">
      <c r="A201" s="30" t="s">
        <v>67</v>
      </c>
      <c r="B201" s="31" t="s">
        <v>201</v>
      </c>
      <c r="C201" s="1"/>
      <c r="D201" s="1"/>
      <c r="E201" s="1"/>
      <c r="F201" s="1"/>
      <c r="I201" s="30" t="s">
        <v>67</v>
      </c>
    </row>
    <row r="202" spans="1:13">
      <c r="B202" s="11">
        <v>2018</v>
      </c>
      <c r="C202" s="1" t="s">
        <v>150</v>
      </c>
      <c r="D202" s="1" t="s">
        <v>151</v>
      </c>
      <c r="E202" s="1" t="s">
        <v>152</v>
      </c>
      <c r="F202" s="1" t="s">
        <v>153</v>
      </c>
      <c r="G202" s="1"/>
      <c r="H202" s="1"/>
      <c r="I202" s="1">
        <v>2017</v>
      </c>
      <c r="J202" s="1" t="s">
        <v>150</v>
      </c>
      <c r="K202" s="1" t="s">
        <v>151</v>
      </c>
      <c r="L202" s="1" t="s">
        <v>152</v>
      </c>
      <c r="M202" s="1" t="s">
        <v>153</v>
      </c>
    </row>
    <row r="203" spans="1:13">
      <c r="B203" s="1" t="s">
        <v>154</v>
      </c>
      <c r="C203" s="32">
        <v>57508105</v>
      </c>
      <c r="D203" s="32"/>
      <c r="E203" s="33"/>
      <c r="F203" s="34">
        <f>C203/$C$203</f>
        <v>1</v>
      </c>
      <c r="G203" s="1"/>
      <c r="H203" s="1"/>
      <c r="J203" s="32">
        <v>31331351</v>
      </c>
      <c r="K203" s="32"/>
      <c r="L203" s="33"/>
      <c r="M203" s="34">
        <f>J203/$J$203</f>
        <v>1</v>
      </c>
    </row>
    <row r="204" spans="1:13">
      <c r="B204" t="s">
        <v>170</v>
      </c>
      <c r="C204" s="4">
        <v>22589915</v>
      </c>
      <c r="D204" s="4">
        <v>565814</v>
      </c>
      <c r="E204" s="35">
        <f>C204/D204</f>
        <v>39.92463070903159</v>
      </c>
      <c r="F204" s="34">
        <f t="shared" ref="F204:F216" si="54">C204/$C$203</f>
        <v>0.39281271744217622</v>
      </c>
      <c r="G204" s="34"/>
      <c r="H204" s="34"/>
      <c r="J204" s="37">
        <v>10157383</v>
      </c>
      <c r="K204" s="37">
        <v>427893</v>
      </c>
      <c r="L204" s="38">
        <f t="shared" ref="L204:L210" si="55">J204/K204</f>
        <v>23.738137805479408</v>
      </c>
      <c r="M204" s="34">
        <f t="shared" ref="M204:M216" si="56">J204/$J$203</f>
        <v>0.32419230820911615</v>
      </c>
    </row>
    <row r="205" spans="1:13" ht="15" customHeight="1">
      <c r="A205" s="1"/>
      <c r="B205" t="s">
        <v>164</v>
      </c>
      <c r="C205" s="37">
        <v>17191803</v>
      </c>
      <c r="D205" s="37">
        <v>161350</v>
      </c>
      <c r="E205" s="35">
        <f t="shared" ref="E205:E214" si="57">C205/D205</f>
        <v>106.54975519057949</v>
      </c>
      <c r="F205" s="34">
        <f t="shared" si="54"/>
        <v>0.29894573990918322</v>
      </c>
      <c r="G205" s="34"/>
      <c r="H205" s="34"/>
      <c r="I205" s="11"/>
      <c r="J205" s="37">
        <v>12180587</v>
      </c>
      <c r="K205" s="37">
        <v>77745</v>
      </c>
      <c r="L205" s="38">
        <f t="shared" si="55"/>
        <v>156.67357386327095</v>
      </c>
      <c r="M205" s="34">
        <f t="shared" si="56"/>
        <v>0.38876673399752215</v>
      </c>
    </row>
    <row r="206" spans="1:13">
      <c r="A206" s="1"/>
      <c r="B206" t="s">
        <v>159</v>
      </c>
      <c r="C206" s="37">
        <v>7983466</v>
      </c>
      <c r="D206" s="37">
        <v>64904</v>
      </c>
      <c r="E206" s="35">
        <f t="shared" si="57"/>
        <v>123.00422161962283</v>
      </c>
      <c r="F206" s="34">
        <f t="shared" si="54"/>
        <v>0.1388233189043527</v>
      </c>
      <c r="G206" s="34"/>
      <c r="H206" s="34"/>
      <c r="I206" s="1"/>
      <c r="J206" s="37">
        <v>3064787</v>
      </c>
      <c r="K206" s="37">
        <v>8900</v>
      </c>
      <c r="L206" s="38">
        <f t="shared" si="55"/>
        <v>344.35808988764046</v>
      </c>
      <c r="M206" s="34">
        <f t="shared" si="56"/>
        <v>9.7818539647396632E-2</v>
      </c>
    </row>
    <row r="207" spans="1:13">
      <c r="A207" s="1"/>
      <c r="B207" t="s">
        <v>202</v>
      </c>
      <c r="C207" s="37">
        <v>3356484</v>
      </c>
      <c r="D207" s="37">
        <v>12925</v>
      </c>
      <c r="E207" s="35">
        <f t="shared" si="57"/>
        <v>259.6892843326886</v>
      </c>
      <c r="F207" s="34">
        <f t="shared" si="54"/>
        <v>5.8365407797735643E-2</v>
      </c>
      <c r="G207" s="34"/>
      <c r="H207" s="34"/>
      <c r="I207" s="1"/>
      <c r="J207" s="37">
        <v>1839974</v>
      </c>
      <c r="K207" s="37">
        <v>52570</v>
      </c>
      <c r="L207" s="38">
        <f t="shared" si="55"/>
        <v>35.000456534144952</v>
      </c>
      <c r="M207" s="34">
        <f t="shared" si="56"/>
        <v>5.8726289843039327E-2</v>
      </c>
    </row>
    <row r="208" spans="1:13">
      <c r="B208" t="s">
        <v>165</v>
      </c>
      <c r="C208" s="37">
        <v>1674978</v>
      </c>
      <c r="D208" s="37">
        <v>11846</v>
      </c>
      <c r="E208" s="35">
        <f t="shared" si="57"/>
        <v>141.39608306601386</v>
      </c>
      <c r="F208" s="34">
        <f t="shared" si="54"/>
        <v>2.912594668177642E-2</v>
      </c>
      <c r="G208" s="34"/>
      <c r="H208" s="34"/>
      <c r="J208" s="37">
        <v>1277709</v>
      </c>
      <c r="K208" s="37">
        <v>202</v>
      </c>
      <c r="L208" s="38">
        <f t="shared" si="55"/>
        <v>6325.2920792079212</v>
      </c>
      <c r="M208" s="34">
        <f t="shared" si="56"/>
        <v>4.0780526827585574E-2</v>
      </c>
    </row>
    <row r="209" spans="1:13">
      <c r="A209" s="36"/>
      <c r="B209" t="s">
        <v>173</v>
      </c>
      <c r="C209" s="37">
        <v>1439036</v>
      </c>
      <c r="D209" s="37">
        <v>189</v>
      </c>
      <c r="E209" s="35">
        <f t="shared" si="57"/>
        <v>7613.9470899470898</v>
      </c>
      <c r="F209" s="34">
        <f t="shared" si="54"/>
        <v>2.5023185862236289E-2</v>
      </c>
      <c r="G209" s="34"/>
      <c r="H209" s="34"/>
      <c r="I209" s="36"/>
      <c r="J209" s="37">
        <v>728348</v>
      </c>
      <c r="K209" s="37">
        <v>106</v>
      </c>
      <c r="L209" s="38">
        <f t="shared" si="55"/>
        <v>6871.2075471698117</v>
      </c>
      <c r="M209" s="34">
        <f t="shared" si="56"/>
        <v>2.3246619655820141E-2</v>
      </c>
    </row>
    <row r="210" spans="1:13">
      <c r="A210" s="36"/>
      <c r="B210" t="s">
        <v>203</v>
      </c>
      <c r="C210" s="37">
        <v>933885</v>
      </c>
      <c r="D210" s="37">
        <v>14325</v>
      </c>
      <c r="E210" s="35">
        <f t="shared" si="57"/>
        <v>65.192670157068065</v>
      </c>
      <c r="F210" s="34">
        <f t="shared" si="54"/>
        <v>1.6239189241238256E-2</v>
      </c>
      <c r="G210" s="34"/>
      <c r="H210" s="34"/>
      <c r="I210" s="36"/>
      <c r="J210" s="4">
        <v>605941</v>
      </c>
      <c r="K210" s="4">
        <v>2435</v>
      </c>
      <c r="L210" s="38">
        <f t="shared" si="55"/>
        <v>248.84640657084188</v>
      </c>
      <c r="M210" s="34">
        <f t="shared" si="56"/>
        <v>1.9339766102010731E-2</v>
      </c>
    </row>
    <row r="211" spans="1:13">
      <c r="A211" s="1"/>
      <c r="B211" t="s">
        <v>182</v>
      </c>
      <c r="C211" s="37">
        <v>910938</v>
      </c>
      <c r="D211" s="37">
        <v>144</v>
      </c>
      <c r="E211" s="35">
        <f t="shared" si="57"/>
        <v>6325.958333333333</v>
      </c>
      <c r="F211" s="34">
        <f t="shared" si="54"/>
        <v>1.5840167225124182E-2</v>
      </c>
      <c r="G211" s="34"/>
      <c r="H211" s="34"/>
      <c r="I211" s="1"/>
      <c r="J211" s="4"/>
      <c r="L211" s="38"/>
      <c r="M211" s="34">
        <f t="shared" si="56"/>
        <v>0</v>
      </c>
    </row>
    <row r="212" spans="1:13">
      <c r="A212" s="1"/>
      <c r="B212" t="s">
        <v>197</v>
      </c>
      <c r="C212" s="37">
        <v>398315</v>
      </c>
      <c r="D212" s="37">
        <v>120020</v>
      </c>
      <c r="E212" s="35">
        <f t="shared" si="57"/>
        <v>3.3187385435760706</v>
      </c>
      <c r="F212" s="34">
        <f t="shared" si="54"/>
        <v>6.9262410924512295E-3</v>
      </c>
      <c r="G212" s="34"/>
      <c r="H212" s="34"/>
      <c r="I212" s="1"/>
      <c r="J212" s="4">
        <v>191489</v>
      </c>
      <c r="K212" s="4">
        <v>210</v>
      </c>
      <c r="L212" s="38">
        <f>J212/K212</f>
        <v>911.85238095238094</v>
      </c>
      <c r="M212" s="34">
        <f t="shared" si="56"/>
        <v>6.111737728768862E-3</v>
      </c>
    </row>
    <row r="213" spans="1:13">
      <c r="B213" t="s">
        <v>184</v>
      </c>
      <c r="C213" s="37">
        <v>254518</v>
      </c>
      <c r="D213" s="37">
        <v>37887</v>
      </c>
      <c r="E213" s="35">
        <f t="shared" si="57"/>
        <v>6.7178187768891702</v>
      </c>
      <c r="F213" s="34">
        <f t="shared" si="54"/>
        <v>4.425776157986774E-3</v>
      </c>
      <c r="J213" s="4">
        <v>231768</v>
      </c>
      <c r="K213" s="4">
        <v>47315</v>
      </c>
      <c r="L213" s="38">
        <f>J213/K213</f>
        <v>4.8984043115291138</v>
      </c>
      <c r="M213" s="34">
        <f t="shared" si="56"/>
        <v>7.397319062302803E-3</v>
      </c>
    </row>
    <row r="214" spans="1:13">
      <c r="B214" s="1" t="s">
        <v>156</v>
      </c>
      <c r="C214" s="32">
        <v>203307</v>
      </c>
      <c r="D214" s="32">
        <v>10010</v>
      </c>
      <c r="E214" s="33">
        <f t="shared" si="57"/>
        <v>20.31038961038961</v>
      </c>
      <c r="F214" s="34">
        <f t="shared" si="54"/>
        <v>3.5352755928925151E-3</v>
      </c>
      <c r="J214" s="32">
        <v>253567</v>
      </c>
      <c r="K214" s="32">
        <v>111</v>
      </c>
      <c r="L214" s="33">
        <f>J214/K214</f>
        <v>2284.3873873873872</v>
      </c>
      <c r="M214" s="34">
        <f t="shared" si="56"/>
        <v>8.0930758459793195E-3</v>
      </c>
    </row>
    <row r="215" spans="1:13">
      <c r="B215" t="s">
        <v>166</v>
      </c>
      <c r="C215" s="4">
        <f>C203-C216</f>
        <v>571460</v>
      </c>
      <c r="D215" s="4"/>
      <c r="E215" s="35"/>
      <c r="F215" s="34">
        <f t="shared" si="54"/>
        <v>9.9370340928465646E-3</v>
      </c>
      <c r="J215" s="4">
        <f>J203-J216</f>
        <v>799798</v>
      </c>
      <c r="M215" s="34">
        <f t="shared" si="56"/>
        <v>2.5527083080458292E-2</v>
      </c>
    </row>
    <row r="216" spans="1:13" hidden="1">
      <c r="C216" s="4">
        <f>SUM(C204:C214)</f>
        <v>56936645</v>
      </c>
      <c r="D216" s="4">
        <f>SUM(D204:D214)</f>
        <v>999414</v>
      </c>
      <c r="E216" s="35">
        <f t="shared" ref="E216" si="58">C216/D216</f>
        <v>56.970029437250226</v>
      </c>
      <c r="F216" s="34">
        <f t="shared" si="54"/>
        <v>0.99006296590715348</v>
      </c>
      <c r="J216" s="4">
        <f>SUM(J204:J214)</f>
        <v>30531553</v>
      </c>
      <c r="K216" s="4">
        <f>SUM(K204:K214)</f>
        <v>617487</v>
      </c>
      <c r="M216" s="34">
        <f t="shared" si="56"/>
        <v>0.97447291691954174</v>
      </c>
    </row>
    <row r="217" spans="1:13">
      <c r="J217" s="4"/>
      <c r="K217" s="4"/>
      <c r="M217" s="34"/>
    </row>
    <row r="218" spans="1:13">
      <c r="J218" s="4"/>
      <c r="K218" s="4"/>
      <c r="M218" s="34"/>
    </row>
    <row r="219" spans="1:13">
      <c r="J219" s="4"/>
      <c r="K219" s="4"/>
      <c r="M219" s="34"/>
    </row>
    <row r="220" spans="1:13">
      <c r="J220" s="4"/>
      <c r="K220" s="4"/>
      <c r="M220" s="34"/>
    </row>
    <row r="221" spans="1:13">
      <c r="C221" s="4"/>
      <c r="D221" s="4"/>
      <c r="E221" s="35"/>
      <c r="F221" s="34"/>
      <c r="G221" s="1"/>
      <c r="H221" s="1"/>
      <c r="J221" s="4"/>
      <c r="K221" s="4"/>
      <c r="M221" s="34"/>
    </row>
    <row r="222" spans="1:13">
      <c r="C222" s="4"/>
      <c r="D222" s="4"/>
      <c r="E222" s="35"/>
      <c r="F222" s="34"/>
      <c r="G222" s="1"/>
      <c r="H222" s="1"/>
      <c r="J222" s="4"/>
      <c r="K222" s="4"/>
      <c r="M222" s="34"/>
    </row>
    <row r="223" spans="1:13">
      <c r="G223" s="34"/>
      <c r="H223" s="34"/>
      <c r="J223" s="4"/>
      <c r="K223" s="4"/>
      <c r="M223" s="34"/>
    </row>
    <row r="224" spans="1:13">
      <c r="G224" s="34"/>
      <c r="H224" s="34"/>
      <c r="J224" s="4"/>
      <c r="K224" s="4"/>
      <c r="M224" s="34"/>
    </row>
    <row r="225" spans="1:13" ht="15.75" thickBot="1">
      <c r="A225" s="1"/>
      <c r="G225" s="34"/>
      <c r="H225" s="34"/>
      <c r="J225" s="4"/>
      <c r="K225" s="4"/>
      <c r="M225" s="34"/>
    </row>
    <row r="226" spans="1:13" ht="79.5" thickBot="1">
      <c r="A226" s="30" t="s">
        <v>43</v>
      </c>
      <c r="B226" s="31" t="s">
        <v>204</v>
      </c>
      <c r="C226" s="1"/>
      <c r="D226" s="1"/>
      <c r="E226" s="1"/>
      <c r="F226" s="1"/>
      <c r="G226" s="34"/>
      <c r="H226" s="34"/>
      <c r="I226" s="30" t="s">
        <v>43</v>
      </c>
      <c r="J226" s="4"/>
      <c r="K226" s="4"/>
      <c r="M226" s="34"/>
    </row>
    <row r="227" spans="1:13">
      <c r="A227" s="36"/>
      <c r="B227" s="7">
        <v>2018</v>
      </c>
      <c r="C227" s="1" t="s">
        <v>150</v>
      </c>
      <c r="D227" s="1" t="s">
        <v>151</v>
      </c>
      <c r="E227" s="1" t="s">
        <v>152</v>
      </c>
      <c r="F227" s="1" t="s">
        <v>153</v>
      </c>
      <c r="G227" s="34"/>
      <c r="H227" s="34"/>
      <c r="I227" s="7">
        <v>2017</v>
      </c>
      <c r="J227" s="1" t="s">
        <v>150</v>
      </c>
      <c r="K227" s="1" t="s">
        <v>151</v>
      </c>
      <c r="L227" s="1" t="s">
        <v>152</v>
      </c>
      <c r="M227" s="1" t="s">
        <v>153</v>
      </c>
    </row>
    <row r="228" spans="1:13" ht="17.25" customHeight="1">
      <c r="B228" s="1" t="s">
        <v>154</v>
      </c>
      <c r="C228" s="32">
        <v>108933430</v>
      </c>
      <c r="D228" s="32"/>
      <c r="E228" s="33"/>
      <c r="F228" s="34">
        <f>C228/$C$228</f>
        <v>1</v>
      </c>
      <c r="G228" s="34"/>
      <c r="H228" s="34"/>
      <c r="J228" s="32">
        <v>86944429</v>
      </c>
      <c r="K228" s="32"/>
      <c r="L228" s="33"/>
      <c r="M228" s="34">
        <f>J228/$J$228</f>
        <v>1</v>
      </c>
    </row>
    <row r="229" spans="1:13">
      <c r="A229" s="36"/>
      <c r="B229" t="s">
        <v>174</v>
      </c>
      <c r="C229" s="37">
        <v>46056371</v>
      </c>
      <c r="D229" s="37">
        <v>63197385</v>
      </c>
      <c r="E229" s="38">
        <f t="shared" ref="E229:E239" si="59">C229/D229</f>
        <v>0.72877020148855842</v>
      </c>
      <c r="F229" s="34">
        <f t="shared" ref="F229:F241" si="60">C229/$C$228</f>
        <v>0.42279372824301964</v>
      </c>
      <c r="G229" s="34"/>
      <c r="H229" s="34"/>
      <c r="J229" s="37">
        <v>33546017</v>
      </c>
      <c r="K229" s="37">
        <v>4661078</v>
      </c>
      <c r="L229" s="38">
        <f t="shared" ref="L229:L239" si="61">J229/K229</f>
        <v>7.1970511971694098</v>
      </c>
      <c r="M229" s="34">
        <f t="shared" ref="M229:M241" si="62">J229/$J$228</f>
        <v>0.38583285192430211</v>
      </c>
    </row>
    <row r="230" spans="1:13">
      <c r="A230" s="36"/>
      <c r="B230" t="s">
        <v>183</v>
      </c>
      <c r="C230" s="4">
        <v>17063465</v>
      </c>
      <c r="D230" s="4">
        <v>2467820</v>
      </c>
      <c r="E230" s="35">
        <f t="shared" si="59"/>
        <v>6.9143880023664614</v>
      </c>
      <c r="F230" s="34">
        <f t="shared" si="60"/>
        <v>0.15664121656685187</v>
      </c>
      <c r="G230" s="34"/>
      <c r="H230" s="34"/>
      <c r="J230" s="4">
        <v>9722304</v>
      </c>
      <c r="K230" s="4">
        <v>1506783</v>
      </c>
      <c r="L230" s="38">
        <f t="shared" si="61"/>
        <v>6.4523584351562233</v>
      </c>
      <c r="M230" s="34">
        <f t="shared" si="62"/>
        <v>0.1118220467006575</v>
      </c>
    </row>
    <row r="231" spans="1:13">
      <c r="A231" s="1"/>
      <c r="B231" t="s">
        <v>161</v>
      </c>
      <c r="C231" s="37">
        <v>11759059</v>
      </c>
      <c r="D231" s="37">
        <v>3434398</v>
      </c>
      <c r="E231" s="38">
        <f t="shared" si="59"/>
        <v>3.4239068972204154</v>
      </c>
      <c r="F231" s="34">
        <f t="shared" si="60"/>
        <v>0.10794720225003472</v>
      </c>
      <c r="G231" s="34"/>
      <c r="H231" s="34"/>
      <c r="J231" s="37">
        <v>19896792</v>
      </c>
      <c r="K231" s="37">
        <v>4245369</v>
      </c>
      <c r="L231" s="38">
        <f t="shared" si="61"/>
        <v>4.6867049719353018</v>
      </c>
      <c r="M231" s="34">
        <f t="shared" si="62"/>
        <v>0.2288449326638283</v>
      </c>
    </row>
    <row r="232" spans="1:13">
      <c r="A232" s="1"/>
      <c r="B232" t="s">
        <v>165</v>
      </c>
      <c r="C232" s="37">
        <v>8696981</v>
      </c>
      <c r="D232" s="37">
        <v>1272432</v>
      </c>
      <c r="E232" s="38">
        <f>C232/D232</f>
        <v>6.834927917562589</v>
      </c>
      <c r="F232" s="34">
        <f t="shared" si="60"/>
        <v>7.9837576031526775E-2</v>
      </c>
      <c r="G232" s="34"/>
      <c r="H232" s="34"/>
      <c r="J232" s="37">
        <v>3047047</v>
      </c>
      <c r="K232" s="37">
        <v>532451</v>
      </c>
      <c r="L232" s="38">
        <f t="shared" si="61"/>
        <v>5.7226805846923003</v>
      </c>
      <c r="M232" s="34">
        <f t="shared" si="62"/>
        <v>3.5045914212628849E-2</v>
      </c>
    </row>
    <row r="233" spans="1:13">
      <c r="A233" s="1"/>
      <c r="B233" t="s">
        <v>187</v>
      </c>
      <c r="C233" s="37">
        <v>6844015</v>
      </c>
      <c r="D233" s="37">
        <v>2671497</v>
      </c>
      <c r="E233" s="38">
        <f t="shared" si="59"/>
        <v>2.5618651265563841</v>
      </c>
      <c r="F233" s="34">
        <f t="shared" si="60"/>
        <v>6.2827499326882488E-2</v>
      </c>
      <c r="G233" s="34"/>
      <c r="H233" s="34"/>
      <c r="I233" s="1"/>
      <c r="J233" s="37">
        <v>4802453</v>
      </c>
      <c r="K233" s="37">
        <v>1815370</v>
      </c>
      <c r="L233" s="38">
        <f t="shared" si="61"/>
        <v>2.6454403234602313</v>
      </c>
      <c r="M233" s="34">
        <f t="shared" si="62"/>
        <v>5.5235890962030472E-2</v>
      </c>
    </row>
    <row r="234" spans="1:13">
      <c r="A234" s="1"/>
      <c r="B234" t="s">
        <v>170</v>
      </c>
      <c r="C234" s="37">
        <v>3972766</v>
      </c>
      <c r="D234" s="37">
        <v>814297</v>
      </c>
      <c r="E234" s="38">
        <f t="shared" si="59"/>
        <v>4.8787678205863463</v>
      </c>
      <c r="F234" s="34">
        <f t="shared" si="60"/>
        <v>3.6469667759474751E-2</v>
      </c>
      <c r="G234" s="34"/>
      <c r="H234" s="34"/>
      <c r="I234" s="36"/>
      <c r="J234" s="37">
        <v>2742684</v>
      </c>
      <c r="K234" s="37">
        <v>697312</v>
      </c>
      <c r="L234" s="38">
        <f t="shared" si="61"/>
        <v>3.9332235785415999</v>
      </c>
      <c r="M234" s="34">
        <f t="shared" si="62"/>
        <v>3.1545252887910734E-2</v>
      </c>
    </row>
    <row r="235" spans="1:13">
      <c r="A235" s="1"/>
      <c r="B235" t="s">
        <v>172</v>
      </c>
      <c r="C235" s="37">
        <v>3251082</v>
      </c>
      <c r="D235" s="37">
        <v>1811909</v>
      </c>
      <c r="E235" s="38">
        <f>C235/D235</f>
        <v>1.7942854746016494</v>
      </c>
      <c r="F235" s="34">
        <f t="shared" si="60"/>
        <v>2.9844667518501896E-2</v>
      </c>
      <c r="G235" s="4"/>
      <c r="H235" s="4"/>
      <c r="J235" s="37">
        <v>1519295</v>
      </c>
      <c r="K235" s="37">
        <v>718237</v>
      </c>
      <c r="L235" s="38">
        <f t="shared" si="61"/>
        <v>2.1153115197351293</v>
      </c>
      <c r="M235" s="34">
        <f t="shared" si="62"/>
        <v>1.7474322592882865E-2</v>
      </c>
    </row>
    <row r="236" spans="1:13">
      <c r="A236" s="1"/>
      <c r="B236" t="s">
        <v>205</v>
      </c>
      <c r="C236" s="37">
        <v>2651084</v>
      </c>
      <c r="D236" s="37">
        <v>803704</v>
      </c>
      <c r="E236" s="38">
        <f t="shared" si="59"/>
        <v>3.2985825627345391</v>
      </c>
      <c r="F236" s="34">
        <f t="shared" si="60"/>
        <v>2.4336734829702875E-2</v>
      </c>
      <c r="G236" s="34"/>
      <c r="H236" s="34"/>
      <c r="I236" s="36"/>
      <c r="J236" s="37">
        <v>1835508</v>
      </c>
      <c r="K236" s="37">
        <v>506500</v>
      </c>
      <c r="L236" s="38">
        <f t="shared" si="61"/>
        <v>3.6239052319842053</v>
      </c>
      <c r="M236" s="34">
        <f t="shared" si="62"/>
        <v>2.1111277871524121E-2</v>
      </c>
    </row>
    <row r="237" spans="1:13">
      <c r="A237" s="1"/>
      <c r="B237" s="1" t="s">
        <v>156</v>
      </c>
      <c r="C237" s="32">
        <v>2166584</v>
      </c>
      <c r="D237" s="32">
        <v>1259067</v>
      </c>
      <c r="E237" s="33">
        <f t="shared" ref="E237" si="63">C237/D237</f>
        <v>1.7207853116633189</v>
      </c>
      <c r="F237" s="34">
        <f t="shared" si="60"/>
        <v>1.9889064357929424E-2</v>
      </c>
      <c r="G237" s="34"/>
      <c r="H237" s="34"/>
      <c r="I237" s="36"/>
      <c r="J237" s="32">
        <v>1207174</v>
      </c>
      <c r="K237" s="32">
        <v>655549</v>
      </c>
      <c r="L237" s="33">
        <f t="shared" si="61"/>
        <v>1.8414702791095707</v>
      </c>
      <c r="M237" s="34">
        <f t="shared" si="62"/>
        <v>1.3884431859343167E-2</v>
      </c>
    </row>
    <row r="238" spans="1:13">
      <c r="A238" s="1"/>
      <c r="B238" t="s">
        <v>157</v>
      </c>
      <c r="C238" s="37">
        <v>2069941</v>
      </c>
      <c r="D238" s="37">
        <v>1096634</v>
      </c>
      <c r="E238" s="38">
        <f t="shared" si="59"/>
        <v>1.887540419137105</v>
      </c>
      <c r="F238" s="34">
        <f t="shared" si="60"/>
        <v>1.9001889502607235E-2</v>
      </c>
      <c r="G238" s="34"/>
      <c r="H238" s="34"/>
      <c r="I238" s="1"/>
      <c r="J238" s="37">
        <v>864383</v>
      </c>
      <c r="K238" s="37">
        <v>455439</v>
      </c>
      <c r="L238" s="38">
        <f t="shared" si="61"/>
        <v>1.8979116852092157</v>
      </c>
      <c r="M238" s="34">
        <f t="shared" si="62"/>
        <v>9.9417870695315044E-3</v>
      </c>
    </row>
    <row r="239" spans="1:13">
      <c r="B239" t="s">
        <v>171</v>
      </c>
      <c r="C239" s="37">
        <v>1532013</v>
      </c>
      <c r="D239" s="37">
        <v>331314</v>
      </c>
      <c r="E239" s="38">
        <f t="shared" si="59"/>
        <v>4.6240515040113008</v>
      </c>
      <c r="F239" s="34">
        <f t="shared" si="60"/>
        <v>1.4063754349789591E-2</v>
      </c>
      <c r="G239" s="34"/>
      <c r="H239" s="34"/>
      <c r="I239" s="1"/>
      <c r="J239" s="37">
        <v>4464369</v>
      </c>
      <c r="K239" s="37">
        <v>925775</v>
      </c>
      <c r="L239" s="38">
        <f t="shared" si="61"/>
        <v>4.8223045556425701</v>
      </c>
      <c r="M239" s="34">
        <f t="shared" si="62"/>
        <v>5.1347384201004986E-2</v>
      </c>
    </row>
    <row r="240" spans="1:13">
      <c r="B240" t="s">
        <v>166</v>
      </c>
      <c r="C240" s="4">
        <f>C228-C241</f>
        <v>2870069</v>
      </c>
      <c r="D240" s="4"/>
      <c r="E240" s="35"/>
      <c r="F240" s="34">
        <f t="shared" si="60"/>
        <v>2.6346999263678745E-2</v>
      </c>
      <c r="I240" s="1"/>
      <c r="J240" s="4">
        <f>J228-J241</f>
        <v>3296403</v>
      </c>
      <c r="K240" s="4"/>
      <c r="L240" s="35"/>
      <c r="M240" s="34">
        <f t="shared" si="62"/>
        <v>3.7913907054355371E-2</v>
      </c>
    </row>
    <row r="241" spans="1:13" hidden="1">
      <c r="C241" s="4">
        <f>SUM(C229:C239)</f>
        <v>106063361</v>
      </c>
      <c r="D241" s="4">
        <f>SUM(D229:D239)</f>
        <v>79160457</v>
      </c>
      <c r="F241" s="34">
        <f t="shared" si="60"/>
        <v>0.97365300073632122</v>
      </c>
      <c r="I241" s="1"/>
      <c r="J241" s="4">
        <f>SUM(J229:J239)</f>
        <v>83648026</v>
      </c>
      <c r="K241" s="4">
        <f>SUM(K229:K239)</f>
        <v>16719863</v>
      </c>
      <c r="M241" s="34">
        <f t="shared" si="62"/>
        <v>0.96208609294564462</v>
      </c>
    </row>
    <row r="242" spans="1:13">
      <c r="I242" s="1"/>
      <c r="J242" s="4"/>
      <c r="M242" s="34"/>
    </row>
    <row r="243" spans="1:13">
      <c r="I243" s="1"/>
    </row>
    <row r="244" spans="1:13">
      <c r="C244" s="4"/>
      <c r="D244" s="4"/>
      <c r="E244" s="35"/>
      <c r="F244" s="34"/>
      <c r="G244" s="1"/>
      <c r="H244" s="1"/>
      <c r="J244" s="4"/>
      <c r="M244" s="34"/>
    </row>
    <row r="245" spans="1:13">
      <c r="G245" s="34"/>
    </row>
    <row r="246" spans="1:13" ht="15.75" thickBot="1">
      <c r="A246" s="1"/>
      <c r="G246" s="34"/>
    </row>
    <row r="247" spans="1:13" ht="142.5" thickBot="1">
      <c r="A247" s="30" t="s">
        <v>37</v>
      </c>
      <c r="B247" s="31" t="s">
        <v>38</v>
      </c>
      <c r="C247" s="1"/>
      <c r="D247" s="1"/>
      <c r="E247" s="1"/>
      <c r="F247" s="1"/>
      <c r="G247" s="34"/>
      <c r="H247" s="30" t="s">
        <v>37</v>
      </c>
    </row>
    <row r="248" spans="1:13">
      <c r="A248" s="36"/>
      <c r="B248" s="7">
        <v>2018</v>
      </c>
      <c r="C248" s="1" t="s">
        <v>150</v>
      </c>
      <c r="D248" s="1" t="s">
        <v>151</v>
      </c>
      <c r="E248" s="1" t="s">
        <v>152</v>
      </c>
      <c r="F248" s="1" t="s">
        <v>153</v>
      </c>
      <c r="G248" s="34"/>
      <c r="H248" s="7">
        <v>2017</v>
      </c>
      <c r="J248" s="1" t="s">
        <v>150</v>
      </c>
      <c r="K248" s="1" t="s">
        <v>151</v>
      </c>
      <c r="L248" s="1" t="s">
        <v>152</v>
      </c>
      <c r="M248" s="1" t="s">
        <v>153</v>
      </c>
    </row>
    <row r="249" spans="1:13">
      <c r="B249" s="1" t="s">
        <v>154</v>
      </c>
      <c r="C249" s="32">
        <v>2707558</v>
      </c>
      <c r="D249" s="32"/>
      <c r="E249" s="33"/>
      <c r="F249" s="34">
        <f>C249/$C$249</f>
        <v>1</v>
      </c>
      <c r="G249" s="34"/>
      <c r="H249" s="34"/>
      <c r="J249" s="32">
        <v>1939395</v>
      </c>
      <c r="K249" s="32"/>
      <c r="L249" s="33"/>
      <c r="M249" s="34">
        <f>J249/$J$249</f>
        <v>1</v>
      </c>
    </row>
    <row r="250" spans="1:13">
      <c r="A250" s="36"/>
      <c r="B250" t="s">
        <v>165</v>
      </c>
      <c r="C250" s="37">
        <v>976855</v>
      </c>
      <c r="D250" s="37">
        <v>201011</v>
      </c>
      <c r="E250" s="38">
        <f t="shared" ref="E250:E258" si="64">C250/D250</f>
        <v>4.8597091701449173</v>
      </c>
      <c r="F250" s="34">
        <f t="shared" ref="F250:F258" si="65">C250/$C$249</f>
        <v>0.36078820841511061</v>
      </c>
      <c r="G250" s="34"/>
      <c r="H250" s="34"/>
      <c r="J250" s="37">
        <v>969520</v>
      </c>
      <c r="K250" s="37">
        <v>160255</v>
      </c>
      <c r="L250" s="38">
        <f t="shared" ref="L250:L256" si="66">J250/K250</f>
        <v>6.0498580387507408</v>
      </c>
      <c r="M250" s="34">
        <f t="shared" ref="M250:M258" si="67">J250/$J$249</f>
        <v>0.49990847661255183</v>
      </c>
    </row>
    <row r="251" spans="1:13">
      <c r="A251" s="36"/>
      <c r="B251" t="s">
        <v>164</v>
      </c>
      <c r="C251" s="37">
        <v>474794</v>
      </c>
      <c r="D251" s="37">
        <v>100026</v>
      </c>
      <c r="E251" s="38">
        <f t="shared" si="64"/>
        <v>4.7467058564773161</v>
      </c>
      <c r="F251" s="34">
        <f t="shared" si="65"/>
        <v>0.17535875501097298</v>
      </c>
      <c r="G251" s="34"/>
      <c r="H251" s="34"/>
      <c r="J251" s="37">
        <v>497</v>
      </c>
      <c r="K251" s="37">
        <v>15</v>
      </c>
      <c r="L251" s="38">
        <f t="shared" si="66"/>
        <v>33.133333333333333</v>
      </c>
      <c r="M251" s="34">
        <f t="shared" si="67"/>
        <v>2.5626548485481297E-4</v>
      </c>
    </row>
    <row r="252" spans="1:13">
      <c r="A252" s="1"/>
      <c r="B252" t="s">
        <v>155</v>
      </c>
      <c r="C252" s="37">
        <v>379829</v>
      </c>
      <c r="D252" s="37">
        <v>60637</v>
      </c>
      <c r="E252" s="38">
        <f t="shared" si="64"/>
        <v>6.2639807378333359</v>
      </c>
      <c r="F252" s="34">
        <f t="shared" si="65"/>
        <v>0.14028471412246754</v>
      </c>
      <c r="G252" s="34"/>
      <c r="H252" s="34"/>
      <c r="J252" s="4">
        <v>163601</v>
      </c>
      <c r="K252" s="4">
        <v>32347</v>
      </c>
      <c r="L252" s="38">
        <f t="shared" si="66"/>
        <v>5.0576869570593876</v>
      </c>
      <c r="M252" s="34">
        <f t="shared" si="67"/>
        <v>8.4356719492419033E-2</v>
      </c>
    </row>
    <row r="253" spans="1:13">
      <c r="A253" s="1"/>
      <c r="B253" t="s">
        <v>159</v>
      </c>
      <c r="C253" s="37">
        <v>342669</v>
      </c>
      <c r="D253" s="37">
        <v>123767</v>
      </c>
      <c r="E253" s="38">
        <f t="shared" si="64"/>
        <v>2.7686620827845871</v>
      </c>
      <c r="F253" s="34">
        <f t="shared" si="65"/>
        <v>0.12656016971750927</v>
      </c>
      <c r="G253" s="34"/>
      <c r="H253" s="34"/>
      <c r="J253" s="37">
        <v>238958</v>
      </c>
      <c r="K253" s="37">
        <v>60490</v>
      </c>
      <c r="L253" s="38">
        <f t="shared" si="66"/>
        <v>3.9503719623078193</v>
      </c>
      <c r="M253" s="34">
        <f t="shared" si="67"/>
        <v>0.12321265136808128</v>
      </c>
    </row>
    <row r="254" spans="1:13">
      <c r="A254" s="1"/>
      <c r="B254" s="1" t="s">
        <v>156</v>
      </c>
      <c r="C254" s="32">
        <v>234012</v>
      </c>
      <c r="D254" s="32">
        <v>32519</v>
      </c>
      <c r="E254" s="38">
        <f t="shared" si="64"/>
        <v>7.1961622436114272</v>
      </c>
      <c r="F254" s="34">
        <f t="shared" si="65"/>
        <v>8.6429173447069282E-2</v>
      </c>
      <c r="G254" s="34"/>
      <c r="H254" s="34"/>
      <c r="J254" s="32">
        <v>204368</v>
      </c>
      <c r="K254" s="32">
        <v>37511</v>
      </c>
      <c r="L254" s="38">
        <f t="shared" si="66"/>
        <v>5.4482151902108713</v>
      </c>
      <c r="M254" s="34">
        <f t="shared" si="67"/>
        <v>0.10537719237184792</v>
      </c>
    </row>
    <row r="255" spans="1:13">
      <c r="B255" t="s">
        <v>185</v>
      </c>
      <c r="C255" s="37">
        <v>173876</v>
      </c>
      <c r="D255" s="37">
        <v>33421</v>
      </c>
      <c r="E255" s="38">
        <f t="shared" si="64"/>
        <v>5.2025971694443616</v>
      </c>
      <c r="F255" s="34">
        <f t="shared" si="65"/>
        <v>6.421875357794736E-2</v>
      </c>
      <c r="G255" s="34"/>
      <c r="H255" s="34"/>
      <c r="I255" s="1"/>
      <c r="J255" s="37">
        <v>150191</v>
      </c>
      <c r="K255" s="37">
        <v>26820</v>
      </c>
      <c r="L255" s="38">
        <f t="shared" si="66"/>
        <v>5.5999627143922446</v>
      </c>
      <c r="M255" s="34">
        <f t="shared" si="67"/>
        <v>7.7442192023801232E-2</v>
      </c>
    </row>
    <row r="256" spans="1:13">
      <c r="B256" t="s">
        <v>158</v>
      </c>
      <c r="C256" s="4">
        <v>108545</v>
      </c>
      <c r="D256" s="4">
        <v>20221</v>
      </c>
      <c r="E256" s="38">
        <f t="shared" si="64"/>
        <v>5.3679343257010039</v>
      </c>
      <c r="F256" s="34">
        <f t="shared" si="65"/>
        <v>4.0089630582244219E-2</v>
      </c>
      <c r="G256" s="34"/>
      <c r="H256" s="34"/>
      <c r="I256" s="36"/>
      <c r="J256" s="37">
        <v>134153</v>
      </c>
      <c r="K256" s="37">
        <v>31232</v>
      </c>
      <c r="L256" s="38">
        <f t="shared" si="66"/>
        <v>4.2953701331967213</v>
      </c>
      <c r="M256" s="34">
        <f t="shared" si="67"/>
        <v>6.9172602796232843E-2</v>
      </c>
    </row>
    <row r="257" spans="1:13">
      <c r="B257" t="s">
        <v>166</v>
      </c>
      <c r="C257" s="4">
        <f>C249-C258</f>
        <v>16978</v>
      </c>
      <c r="D257" s="4"/>
      <c r="E257" s="38"/>
      <c r="F257" s="34">
        <f t="shared" si="65"/>
        <v>6.2705951266787269E-3</v>
      </c>
      <c r="G257" s="34"/>
      <c r="H257" s="34"/>
      <c r="J257" s="4">
        <f>J249-J258</f>
        <v>78107</v>
      </c>
      <c r="K257" s="4"/>
      <c r="L257" s="38"/>
      <c r="M257" s="34">
        <f t="shared" si="67"/>
        <v>4.0273899850211022E-2</v>
      </c>
    </row>
    <row r="258" spans="1:13" hidden="1">
      <c r="C258" s="4">
        <f>SUM(C250:C256)</f>
        <v>2690580</v>
      </c>
      <c r="D258" s="4">
        <f>SUM(D250:D256)</f>
        <v>571602</v>
      </c>
      <c r="E258" s="38">
        <f t="shared" si="64"/>
        <v>4.7070863992778191</v>
      </c>
      <c r="F258" s="34">
        <f t="shared" si="65"/>
        <v>0.99372940487332129</v>
      </c>
      <c r="G258" s="34"/>
      <c r="H258" s="34"/>
      <c r="I258" s="36"/>
      <c r="J258" s="4">
        <f>SUM(J250:J256)</f>
        <v>1861288</v>
      </c>
      <c r="K258" s="4">
        <f>SUM(K250:K256)</f>
        <v>348670</v>
      </c>
      <c r="L258" s="38">
        <f>J258/K258</f>
        <v>5.3382510683454267</v>
      </c>
      <c r="M258" s="34">
        <f t="shared" si="67"/>
        <v>0.95972610014978899</v>
      </c>
    </row>
    <row r="259" spans="1:13">
      <c r="C259" s="4"/>
      <c r="D259" s="4"/>
      <c r="E259" s="38"/>
      <c r="F259" s="34"/>
      <c r="G259" s="34"/>
      <c r="H259" s="34"/>
      <c r="I259" s="36"/>
      <c r="J259" s="4"/>
      <c r="K259" s="4"/>
      <c r="L259" s="38"/>
      <c r="M259" s="34"/>
    </row>
    <row r="260" spans="1:13">
      <c r="C260" s="4"/>
      <c r="D260" s="4"/>
      <c r="E260" s="38"/>
      <c r="F260" s="34"/>
      <c r="G260" s="34"/>
      <c r="H260" s="34"/>
      <c r="I260" s="36"/>
      <c r="J260" s="4"/>
      <c r="K260" s="4"/>
      <c r="L260" s="38"/>
      <c r="M260" s="34"/>
    </row>
    <row r="261" spans="1:13">
      <c r="C261" s="4"/>
      <c r="D261" s="4"/>
      <c r="E261" s="38"/>
      <c r="F261" s="34"/>
      <c r="G261" s="34"/>
      <c r="H261" s="34"/>
      <c r="I261" s="36"/>
      <c r="J261" s="4"/>
      <c r="K261" s="4"/>
      <c r="L261" s="38"/>
      <c r="M261" s="34"/>
    </row>
    <row r="262" spans="1:13">
      <c r="C262" s="4"/>
      <c r="D262" s="4"/>
      <c r="E262" s="38"/>
      <c r="F262" s="34"/>
      <c r="G262" s="34"/>
      <c r="H262" s="34"/>
      <c r="I262" s="36"/>
      <c r="J262" s="4"/>
      <c r="K262" s="4"/>
      <c r="L262" s="38"/>
      <c r="M262" s="34"/>
    </row>
    <row r="263" spans="1:13">
      <c r="C263" s="4"/>
      <c r="D263" s="4"/>
      <c r="E263" s="38"/>
      <c r="F263" s="34"/>
      <c r="G263" s="34"/>
      <c r="H263" s="34"/>
      <c r="I263" s="36"/>
      <c r="J263" s="4"/>
      <c r="K263" s="4"/>
      <c r="L263" s="38"/>
      <c r="M263" s="34"/>
    </row>
    <row r="264" spans="1:13">
      <c r="C264" s="4"/>
      <c r="D264" s="4"/>
      <c r="E264" s="38"/>
      <c r="F264" s="34"/>
      <c r="G264" s="34"/>
      <c r="H264" s="34"/>
      <c r="I264" s="36"/>
      <c r="J264" s="4"/>
      <c r="K264" s="4"/>
      <c r="L264" s="38"/>
      <c r="M264" s="34"/>
    </row>
    <row r="265" spans="1:13" s="1" customFormat="1">
      <c r="A265"/>
      <c r="B265"/>
      <c r="C265" s="4"/>
      <c r="D265" s="4"/>
      <c r="E265" s="35"/>
      <c r="F265" s="34"/>
      <c r="G265" s="34"/>
      <c r="H265" s="34"/>
      <c r="J265" s="4"/>
      <c r="K265"/>
      <c r="L265"/>
      <c r="M265" s="34"/>
    </row>
    <row r="266" spans="1:13" ht="15.75" thickBot="1">
      <c r="G266" s="34"/>
      <c r="H266" s="34"/>
    </row>
    <row r="267" spans="1:13" ht="15.75" hidden="1" thickBot="1">
      <c r="A267" s="1"/>
      <c r="G267" s="34"/>
      <c r="H267" s="34"/>
      <c r="I267" s="11">
        <v>2015</v>
      </c>
    </row>
    <row r="268" spans="1:13" ht="95.25" thickBot="1">
      <c r="A268" s="30" t="s">
        <v>123</v>
      </c>
      <c r="B268" s="31" t="s">
        <v>206</v>
      </c>
      <c r="C268" s="1"/>
      <c r="D268" s="1"/>
      <c r="E268" s="1"/>
      <c r="F268" s="1"/>
      <c r="G268" s="34"/>
      <c r="H268" s="34"/>
      <c r="I268" s="30" t="s">
        <v>123</v>
      </c>
    </row>
    <row r="269" spans="1:13">
      <c r="A269" s="1"/>
      <c r="B269" s="11">
        <v>2018</v>
      </c>
      <c r="C269" s="1" t="s">
        <v>150</v>
      </c>
      <c r="D269" s="1" t="s">
        <v>151</v>
      </c>
      <c r="E269" s="1" t="s">
        <v>152</v>
      </c>
      <c r="F269" s="1" t="s">
        <v>153</v>
      </c>
      <c r="G269" s="34"/>
      <c r="H269" s="34"/>
      <c r="I269" s="11">
        <v>2017</v>
      </c>
      <c r="J269" s="1" t="s">
        <v>150</v>
      </c>
      <c r="K269" s="1" t="s">
        <v>151</v>
      </c>
      <c r="L269" s="1" t="s">
        <v>152</v>
      </c>
      <c r="M269" s="1" t="s">
        <v>153</v>
      </c>
    </row>
    <row r="270" spans="1:13">
      <c r="B270" s="1" t="s">
        <v>154</v>
      </c>
      <c r="C270" s="32">
        <v>23519778</v>
      </c>
      <c r="D270" s="32"/>
      <c r="E270" s="33"/>
      <c r="F270" s="34">
        <f>C270/$C$270</f>
        <v>1</v>
      </c>
      <c r="G270" s="34"/>
      <c r="H270" s="34"/>
      <c r="J270" s="32">
        <v>20639789</v>
      </c>
      <c r="K270" s="32"/>
      <c r="L270" s="33"/>
      <c r="M270" s="34">
        <f>J270/$J$270</f>
        <v>1</v>
      </c>
    </row>
    <row r="271" spans="1:13">
      <c r="B271" s="36" t="s">
        <v>186</v>
      </c>
      <c r="C271" s="37">
        <v>8302770</v>
      </c>
      <c r="D271" s="37">
        <v>1096996</v>
      </c>
      <c r="E271" s="38">
        <f>C271/D271</f>
        <v>7.5686420005177775</v>
      </c>
      <c r="F271" s="34">
        <f t="shared" ref="F271:F279" si="68">C271/$C$270</f>
        <v>0.35301226057490848</v>
      </c>
      <c r="G271" s="34"/>
      <c r="H271" s="34"/>
      <c r="J271" s="37">
        <v>4777677</v>
      </c>
      <c r="K271" s="37">
        <v>537296</v>
      </c>
      <c r="L271" s="38">
        <f t="shared" ref="L271:L277" si="69">J271/K271</f>
        <v>8.89207624847384</v>
      </c>
      <c r="M271" s="34">
        <f t="shared" ref="M271:M279" si="70">J271/$J$270</f>
        <v>0.23147896521616573</v>
      </c>
    </row>
    <row r="272" spans="1:13">
      <c r="A272" s="36"/>
      <c r="B272" s="36" t="s">
        <v>165</v>
      </c>
      <c r="C272" s="37">
        <v>7511120</v>
      </c>
      <c r="D272" s="37">
        <v>1014028</v>
      </c>
      <c r="E272" s="38">
        <f t="shared" ref="E272:E279" si="71">C272/D272</f>
        <v>7.4072116351816719</v>
      </c>
      <c r="F272" s="34">
        <f t="shared" si="68"/>
        <v>0.31935335444067542</v>
      </c>
      <c r="G272" s="34"/>
      <c r="H272" s="34"/>
      <c r="J272" s="37">
        <v>7506677</v>
      </c>
      <c r="K272" s="37">
        <v>951580</v>
      </c>
      <c r="L272" s="38">
        <f t="shared" si="69"/>
        <v>7.8886452006137162</v>
      </c>
      <c r="M272" s="34">
        <f t="shared" si="70"/>
        <v>0.36369930913537923</v>
      </c>
    </row>
    <row r="273" spans="1:13">
      <c r="A273" s="36"/>
      <c r="B273" t="s">
        <v>181</v>
      </c>
      <c r="C273" s="4">
        <v>1988003</v>
      </c>
      <c r="D273" s="4">
        <v>113157</v>
      </c>
      <c r="E273" s="38">
        <f t="shared" si="71"/>
        <v>17.568537518668752</v>
      </c>
      <c r="F273" s="34">
        <f t="shared" si="68"/>
        <v>8.4524734884827563E-2</v>
      </c>
      <c r="G273" s="34"/>
      <c r="H273" s="34"/>
      <c r="J273" s="4">
        <v>125938</v>
      </c>
      <c r="K273" s="4">
        <v>9096</v>
      </c>
      <c r="L273" s="38">
        <f t="shared" si="69"/>
        <v>13.84542656112577</v>
      </c>
      <c r="M273" s="34">
        <f t="shared" si="70"/>
        <v>6.1017096637954972E-3</v>
      </c>
    </row>
    <row r="274" spans="1:13">
      <c r="A274" s="1"/>
      <c r="B274" t="s">
        <v>207</v>
      </c>
      <c r="C274" s="37">
        <v>864194</v>
      </c>
      <c r="D274" s="37">
        <v>55616</v>
      </c>
      <c r="E274" s="38">
        <f t="shared" si="71"/>
        <v>15.538586018411968</v>
      </c>
      <c r="F274" s="34">
        <f t="shared" si="68"/>
        <v>3.6743288988527016E-2</v>
      </c>
      <c r="G274" s="34"/>
      <c r="H274" s="34"/>
      <c r="J274" s="37">
        <v>1794915</v>
      </c>
      <c r="K274" s="37">
        <v>242143</v>
      </c>
      <c r="L274" s="38">
        <f t="shared" si="69"/>
        <v>7.4126239453546043</v>
      </c>
      <c r="M274" s="34">
        <f t="shared" si="70"/>
        <v>8.6963825066234929E-2</v>
      </c>
    </row>
    <row r="275" spans="1:13" s="1" customFormat="1">
      <c r="B275" t="s">
        <v>177</v>
      </c>
      <c r="C275" s="37">
        <v>788282</v>
      </c>
      <c r="D275" s="37">
        <v>93600</v>
      </c>
      <c r="E275" s="38">
        <f t="shared" si="71"/>
        <v>8.4218162393162395</v>
      </c>
      <c r="F275" s="34">
        <f t="shared" si="68"/>
        <v>3.351570750370178E-2</v>
      </c>
      <c r="G275" s="34"/>
      <c r="H275" s="34"/>
      <c r="J275" s="37">
        <v>992980</v>
      </c>
      <c r="K275" s="37">
        <v>99846</v>
      </c>
      <c r="L275" s="38">
        <f t="shared" si="69"/>
        <v>9.9451154778358664</v>
      </c>
      <c r="M275" s="34">
        <f t="shared" si="70"/>
        <v>4.8109987946097707E-2</v>
      </c>
    </row>
    <row r="276" spans="1:13">
      <c r="B276" t="s">
        <v>172</v>
      </c>
      <c r="C276" s="37">
        <v>713962</v>
      </c>
      <c r="D276" s="37">
        <v>48594</v>
      </c>
      <c r="E276" s="38">
        <f t="shared" si="71"/>
        <v>14.692390006996748</v>
      </c>
      <c r="F276" s="34">
        <f t="shared" si="68"/>
        <v>3.0355813732595605E-2</v>
      </c>
      <c r="I276" s="1"/>
      <c r="J276" s="37">
        <v>2698319</v>
      </c>
      <c r="K276" s="37">
        <v>152084</v>
      </c>
      <c r="L276" s="38">
        <f t="shared" si="69"/>
        <v>17.742293732411035</v>
      </c>
      <c r="M276" s="34">
        <f t="shared" si="70"/>
        <v>0.13073384616480332</v>
      </c>
    </row>
    <row r="277" spans="1:13">
      <c r="B277" t="s">
        <v>157</v>
      </c>
      <c r="C277" s="37">
        <v>516057</v>
      </c>
      <c r="D277" s="37">
        <v>63297</v>
      </c>
      <c r="E277" s="38">
        <f t="shared" si="71"/>
        <v>8.1529456372339926</v>
      </c>
      <c r="F277" s="34">
        <f t="shared" si="68"/>
        <v>2.19414060795982E-2</v>
      </c>
      <c r="I277" s="1"/>
      <c r="J277" s="37">
        <v>796239</v>
      </c>
      <c r="K277" s="37">
        <v>122645</v>
      </c>
      <c r="L277" s="38">
        <f t="shared" si="69"/>
        <v>6.4922255289657143</v>
      </c>
      <c r="M277" s="34">
        <f t="shared" si="70"/>
        <v>3.8577865306665682E-2</v>
      </c>
    </row>
    <row r="278" spans="1:13">
      <c r="B278" t="s">
        <v>166</v>
      </c>
      <c r="C278" s="4">
        <f>C270-C279</f>
        <v>2835390</v>
      </c>
      <c r="D278" s="4"/>
      <c r="E278" s="38"/>
      <c r="F278" s="34">
        <f t="shared" si="68"/>
        <v>0.12055343379516592</v>
      </c>
      <c r="G278" s="1"/>
      <c r="H278" s="1"/>
      <c r="J278" s="4">
        <f>J270-J279</f>
        <v>1947044</v>
      </c>
      <c r="K278" s="4"/>
      <c r="L278" s="35"/>
      <c r="M278" s="34">
        <f t="shared" si="70"/>
        <v>9.4334491500857875E-2</v>
      </c>
    </row>
    <row r="279" spans="1:13">
      <c r="C279" s="4">
        <f>SUM(C271:C277)</f>
        <v>20684388</v>
      </c>
      <c r="D279" s="4">
        <f>SUM(D271:D277)</f>
        <v>2485288</v>
      </c>
      <c r="E279" s="38">
        <f t="shared" si="71"/>
        <v>8.3227328180878839</v>
      </c>
      <c r="F279" s="34">
        <f t="shared" si="68"/>
        <v>0.87944656620483408</v>
      </c>
      <c r="G279" s="1"/>
      <c r="H279" s="1"/>
      <c r="I279" s="36"/>
      <c r="J279" s="4">
        <f>SUM(J271:J277)</f>
        <v>18692745</v>
      </c>
      <c r="K279" s="4">
        <f>SUM(K271:K277)</f>
        <v>2114690</v>
      </c>
      <c r="M279" s="34">
        <f t="shared" si="70"/>
        <v>0.90566550849914207</v>
      </c>
    </row>
    <row r="280" spans="1:13">
      <c r="C280" s="4"/>
      <c r="D280" s="4"/>
      <c r="E280" s="38"/>
      <c r="F280" s="34"/>
      <c r="G280" s="1"/>
      <c r="H280" s="1"/>
      <c r="I280" s="36"/>
      <c r="J280" s="4"/>
      <c r="K280" s="4"/>
      <c r="M280" s="34"/>
    </row>
    <row r="281" spans="1:13">
      <c r="C281" s="4"/>
      <c r="D281" s="4"/>
      <c r="E281" s="38"/>
      <c r="F281" s="34"/>
      <c r="G281" s="1"/>
      <c r="H281" s="1"/>
      <c r="I281" s="36"/>
      <c r="J281" s="4"/>
      <c r="K281" s="4"/>
      <c r="M281" s="34"/>
    </row>
    <row r="282" spans="1:13">
      <c r="C282" s="4"/>
      <c r="D282" s="4"/>
      <c r="E282" s="38"/>
      <c r="F282" s="34"/>
      <c r="G282" s="1"/>
      <c r="H282" s="1"/>
      <c r="I282" s="36"/>
      <c r="J282" s="4"/>
      <c r="K282" s="4"/>
      <c r="M282" s="34"/>
    </row>
    <row r="283" spans="1:13">
      <c r="C283" s="4"/>
      <c r="D283" s="4"/>
      <c r="E283" s="38"/>
      <c r="F283" s="34"/>
      <c r="G283" s="1"/>
      <c r="H283" s="1"/>
      <c r="I283" s="36"/>
      <c r="J283" s="4"/>
      <c r="K283" s="4"/>
      <c r="M283" s="34"/>
    </row>
    <row r="284" spans="1:13">
      <c r="C284" s="4"/>
      <c r="D284" s="4"/>
      <c r="E284" s="38"/>
      <c r="F284" s="34"/>
      <c r="G284" s="1"/>
      <c r="H284" s="1"/>
      <c r="I284" s="36"/>
      <c r="J284" s="4"/>
      <c r="K284" s="4"/>
      <c r="M284" s="34"/>
    </row>
    <row r="285" spans="1:13">
      <c r="C285" s="4"/>
      <c r="D285" s="4"/>
      <c r="E285" s="38"/>
      <c r="F285" s="34"/>
      <c r="G285" s="1"/>
      <c r="H285" s="1"/>
      <c r="I285" s="36"/>
      <c r="J285" s="4"/>
      <c r="K285" s="4"/>
      <c r="M285" s="34"/>
    </row>
    <row r="286" spans="1:13">
      <c r="C286" s="4"/>
      <c r="D286" s="4"/>
      <c r="E286" s="38"/>
      <c r="F286" s="34"/>
      <c r="G286" s="1"/>
      <c r="H286" s="1"/>
      <c r="I286" s="36"/>
      <c r="J286" s="4"/>
      <c r="K286" s="4"/>
      <c r="M286" s="34"/>
    </row>
    <row r="287" spans="1:13">
      <c r="C287" s="4"/>
      <c r="D287" s="4"/>
      <c r="E287" s="38"/>
      <c r="F287" s="34"/>
      <c r="G287" s="1"/>
      <c r="H287" s="1"/>
      <c r="I287" s="36"/>
      <c r="J287" s="4"/>
      <c r="K287" s="4"/>
      <c r="M287" s="34"/>
    </row>
    <row r="288" spans="1:13">
      <c r="C288" s="4"/>
      <c r="D288" s="4"/>
      <c r="E288" s="38"/>
      <c r="F288" s="34"/>
      <c r="G288" s="1"/>
      <c r="H288" s="1"/>
      <c r="I288" s="36"/>
      <c r="J288" s="4"/>
      <c r="K288" s="4"/>
      <c r="M288" s="34"/>
    </row>
    <row r="289" spans="1:13">
      <c r="G289" s="34"/>
      <c r="H289" s="34"/>
      <c r="I289" s="36"/>
    </row>
    <row r="290" spans="1:13">
      <c r="A290" s="1"/>
      <c r="G290" s="34"/>
      <c r="H290" s="34"/>
      <c r="I290" s="1"/>
    </row>
    <row r="291" spans="1:13" ht="15.75" hidden="1" thickBot="1">
      <c r="C291" s="4"/>
      <c r="D291" s="4"/>
      <c r="E291" s="35"/>
      <c r="F291" s="34"/>
      <c r="G291" s="34"/>
      <c r="H291" s="34"/>
      <c r="I291" s="1"/>
      <c r="J291" s="4"/>
      <c r="M291" s="34"/>
    </row>
    <row r="292" spans="1:13">
      <c r="C292" s="4"/>
      <c r="D292" s="4"/>
      <c r="E292" s="35"/>
      <c r="F292" s="34"/>
      <c r="G292" s="34"/>
      <c r="H292" s="34"/>
      <c r="I292" s="1"/>
      <c r="J292" s="4"/>
      <c r="M292" s="34"/>
    </row>
    <row r="293" spans="1:13">
      <c r="G293" s="34"/>
      <c r="H293" s="34"/>
    </row>
    <row r="294" spans="1:13" ht="15.75" thickBot="1">
      <c r="A294" s="1"/>
      <c r="G294" s="34"/>
      <c r="H294" s="34"/>
    </row>
    <row r="295" spans="1:13" ht="32.25" thickBot="1">
      <c r="A295" s="30" t="s">
        <v>47</v>
      </c>
      <c r="B295" s="31" t="s">
        <v>48</v>
      </c>
      <c r="C295" s="1"/>
      <c r="D295" s="1"/>
      <c r="E295" s="1"/>
      <c r="F295" s="1"/>
      <c r="G295" s="34"/>
      <c r="H295" s="34"/>
      <c r="I295" s="30" t="s">
        <v>47</v>
      </c>
    </row>
    <row r="296" spans="1:13">
      <c r="B296" s="7">
        <v>2018</v>
      </c>
      <c r="C296" s="1" t="s">
        <v>150</v>
      </c>
      <c r="D296" s="1" t="s">
        <v>151</v>
      </c>
      <c r="E296" s="1" t="s">
        <v>152</v>
      </c>
      <c r="F296" s="1" t="s">
        <v>153</v>
      </c>
      <c r="G296" s="34"/>
      <c r="H296" s="34"/>
      <c r="I296" s="7">
        <v>2017</v>
      </c>
      <c r="J296" s="1" t="s">
        <v>150</v>
      </c>
      <c r="K296" s="1" t="s">
        <v>151</v>
      </c>
      <c r="L296" s="1" t="s">
        <v>152</v>
      </c>
      <c r="M296" s="1" t="s">
        <v>153</v>
      </c>
    </row>
    <row r="297" spans="1:13">
      <c r="A297" s="36"/>
      <c r="B297" s="1" t="s">
        <v>154</v>
      </c>
      <c r="C297" s="32">
        <v>107486442</v>
      </c>
      <c r="D297" s="32"/>
      <c r="E297" s="33"/>
      <c r="F297" s="34">
        <f t="shared" ref="F297:F309" si="72">C297/$C$297</f>
        <v>1</v>
      </c>
      <c r="G297" s="34"/>
      <c r="H297" s="34"/>
      <c r="J297" s="32">
        <v>120751323</v>
      </c>
      <c r="K297" s="32"/>
      <c r="L297" s="33"/>
      <c r="M297" s="34">
        <f>J297/$J$297</f>
        <v>1</v>
      </c>
    </row>
    <row r="298" spans="1:13">
      <c r="A298" s="36"/>
      <c r="B298" t="s">
        <v>174</v>
      </c>
      <c r="C298" s="4">
        <v>26552166</v>
      </c>
      <c r="D298" s="4">
        <v>4814199</v>
      </c>
      <c r="E298" s="35">
        <f t="shared" ref="E298:E311" si="73">C298/D298</f>
        <v>5.515386048644852</v>
      </c>
      <c r="F298" s="34">
        <f t="shared" si="72"/>
        <v>0.2470280484305174</v>
      </c>
      <c r="G298" s="34"/>
      <c r="H298" s="34"/>
      <c r="J298" s="4">
        <v>31281695</v>
      </c>
      <c r="K298" s="4">
        <v>5821113</v>
      </c>
      <c r="L298" s="38">
        <f t="shared" ref="L298:L309" si="74">J298/K298</f>
        <v>5.373834007345331</v>
      </c>
      <c r="M298" s="34">
        <f t="shared" ref="M298:M309" si="75">J298/$J$297</f>
        <v>0.25905881793112939</v>
      </c>
    </row>
    <row r="299" spans="1:13">
      <c r="A299" s="1"/>
      <c r="B299" t="s">
        <v>190</v>
      </c>
      <c r="C299" s="37">
        <v>22857507</v>
      </c>
      <c r="D299" s="37">
        <v>5816919</v>
      </c>
      <c r="E299" s="38">
        <f t="shared" si="73"/>
        <v>3.929486898476668</v>
      </c>
      <c r="F299" s="34">
        <f t="shared" si="72"/>
        <v>0.21265479231324821</v>
      </c>
      <c r="G299" s="34"/>
      <c r="H299" s="34"/>
      <c r="J299" s="37">
        <v>27614829</v>
      </c>
      <c r="K299" s="37">
        <v>6719240</v>
      </c>
      <c r="L299" s="38">
        <f t="shared" si="74"/>
        <v>4.1098143540043219</v>
      </c>
      <c r="M299" s="34">
        <f t="shared" si="75"/>
        <v>0.22869173035892948</v>
      </c>
    </row>
    <row r="300" spans="1:13">
      <c r="A300" s="1"/>
      <c r="B300" t="s">
        <v>157</v>
      </c>
      <c r="C300" s="37">
        <v>18716036</v>
      </c>
      <c r="D300" s="37">
        <v>3380857</v>
      </c>
      <c r="E300" s="38">
        <f t="shared" si="73"/>
        <v>5.535885132083374</v>
      </c>
      <c r="F300" s="34">
        <f t="shared" si="72"/>
        <v>0.17412462122432149</v>
      </c>
      <c r="G300" s="34"/>
      <c r="H300" s="34"/>
      <c r="J300" s="37">
        <v>14100677</v>
      </c>
      <c r="K300" s="37">
        <v>2647321</v>
      </c>
      <c r="L300" s="38">
        <f t="shared" si="74"/>
        <v>5.3263948724011936</v>
      </c>
      <c r="M300" s="34">
        <f t="shared" si="75"/>
        <v>0.11677451351816659</v>
      </c>
    </row>
    <row r="301" spans="1:13">
      <c r="A301" s="1"/>
      <c r="B301" t="s">
        <v>187</v>
      </c>
      <c r="C301" s="37">
        <v>8044478</v>
      </c>
      <c r="D301" s="37">
        <v>2106413</v>
      </c>
      <c r="E301" s="38">
        <f t="shared" si="73"/>
        <v>3.819041185180684</v>
      </c>
      <c r="F301" s="34">
        <f t="shared" si="72"/>
        <v>7.4841792604875695E-2</v>
      </c>
      <c r="G301" s="34"/>
      <c r="H301" s="34"/>
      <c r="J301" s="37">
        <v>12136605</v>
      </c>
      <c r="K301" s="37">
        <v>2999310</v>
      </c>
      <c r="L301" s="38">
        <f t="shared" si="74"/>
        <v>4.0464656871080349</v>
      </c>
      <c r="M301" s="34">
        <f t="shared" si="75"/>
        <v>0.10050908510542779</v>
      </c>
    </row>
    <row r="302" spans="1:13">
      <c r="A302" s="1"/>
      <c r="B302" t="s">
        <v>181</v>
      </c>
      <c r="C302" s="37">
        <v>6779319</v>
      </c>
      <c r="D302" s="37">
        <v>1894367</v>
      </c>
      <c r="E302" s="38">
        <f>C302/D302</f>
        <v>3.5786724536481049</v>
      </c>
      <c r="F302" s="34">
        <f t="shared" si="72"/>
        <v>6.3071387180161753E-2</v>
      </c>
      <c r="G302" s="34"/>
      <c r="H302" s="34"/>
      <c r="I302" s="1"/>
      <c r="J302" s="37">
        <v>4637462</v>
      </c>
      <c r="K302" s="37">
        <v>1184358</v>
      </c>
      <c r="L302" s="38">
        <f t="shared" si="74"/>
        <v>3.9155914005731374</v>
      </c>
      <c r="M302" s="34">
        <f t="shared" si="75"/>
        <v>3.8405061615763826E-2</v>
      </c>
    </row>
    <row r="303" spans="1:13">
      <c r="A303" s="1"/>
      <c r="B303" t="s">
        <v>188</v>
      </c>
      <c r="C303" s="37">
        <v>5166351</v>
      </c>
      <c r="D303" s="37">
        <v>797860</v>
      </c>
      <c r="E303" s="38">
        <f t="shared" si="73"/>
        <v>6.4752600706890933</v>
      </c>
      <c r="F303" s="34">
        <f t="shared" si="72"/>
        <v>4.8065141090073482E-2</v>
      </c>
      <c r="G303" s="34"/>
      <c r="H303" s="34"/>
      <c r="J303" s="37">
        <v>7440761</v>
      </c>
      <c r="K303" s="37">
        <v>1135522</v>
      </c>
      <c r="L303" s="38">
        <f t="shared" si="74"/>
        <v>6.5527228886802718</v>
      </c>
      <c r="M303" s="34">
        <f t="shared" si="75"/>
        <v>6.1620533963010905E-2</v>
      </c>
    </row>
    <row r="304" spans="1:13">
      <c r="A304" s="1"/>
      <c r="B304" t="s">
        <v>168</v>
      </c>
      <c r="C304" s="37">
        <v>3696564</v>
      </c>
      <c r="D304" s="37">
        <v>966088</v>
      </c>
      <c r="E304" s="38">
        <f>C304/D304</f>
        <v>3.8263222397959606</v>
      </c>
      <c r="F304" s="34">
        <f t="shared" si="72"/>
        <v>3.439097928276387E-2</v>
      </c>
      <c r="I304" s="36"/>
      <c r="J304" s="37">
        <v>4295462</v>
      </c>
      <c r="K304" s="37">
        <v>966182</v>
      </c>
      <c r="L304" s="38">
        <f t="shared" si="74"/>
        <v>4.4458104166709793</v>
      </c>
      <c r="M304" s="34">
        <f t="shared" si="75"/>
        <v>3.5572794510913969E-2</v>
      </c>
    </row>
    <row r="305" spans="1:13">
      <c r="A305" s="1"/>
      <c r="B305" t="s">
        <v>176</v>
      </c>
      <c r="C305" s="37">
        <v>3534446</v>
      </c>
      <c r="D305" s="37">
        <v>65699</v>
      </c>
      <c r="E305" s="38">
        <f t="shared" si="73"/>
        <v>53.797561606721565</v>
      </c>
      <c r="F305" s="34">
        <f t="shared" si="72"/>
        <v>3.2882714640419489E-2</v>
      </c>
      <c r="G305" s="34"/>
      <c r="H305" s="34"/>
      <c r="I305" s="36"/>
      <c r="J305" s="37">
        <v>5163021</v>
      </c>
      <c r="K305" s="37">
        <v>990871</v>
      </c>
      <c r="L305" s="38">
        <f t="shared" si="74"/>
        <v>5.2105884620702394</v>
      </c>
      <c r="M305" s="34">
        <f t="shared" si="75"/>
        <v>4.27574694150556E-2</v>
      </c>
    </row>
    <row r="306" spans="1:13">
      <c r="A306" s="1"/>
      <c r="B306" t="s">
        <v>172</v>
      </c>
      <c r="C306" s="37">
        <v>2317117</v>
      </c>
      <c r="D306" s="37">
        <v>580433</v>
      </c>
      <c r="E306" s="38">
        <f t="shared" si="73"/>
        <v>3.9920490392517309</v>
      </c>
      <c r="F306" s="34">
        <f t="shared" si="72"/>
        <v>2.1557295570356679E-2</v>
      </c>
      <c r="G306" s="34"/>
      <c r="H306" s="34"/>
      <c r="I306" s="1"/>
      <c r="J306" s="37">
        <v>1230226</v>
      </c>
      <c r="K306" s="37">
        <v>311889</v>
      </c>
      <c r="L306" s="38">
        <f t="shared" si="74"/>
        <v>3.9444353600159032</v>
      </c>
      <c r="M306" s="34">
        <f t="shared" si="75"/>
        <v>1.0188095413248598E-2</v>
      </c>
    </row>
    <row r="307" spans="1:13">
      <c r="A307" s="1"/>
      <c r="B307" t="s">
        <v>170</v>
      </c>
      <c r="C307" s="37">
        <v>2081793</v>
      </c>
      <c r="D307" s="37">
        <v>497233</v>
      </c>
      <c r="E307" s="38">
        <f t="shared" si="73"/>
        <v>4.1867555049644736</v>
      </c>
      <c r="F307" s="34">
        <f t="shared" si="72"/>
        <v>1.9367958984073546E-2</v>
      </c>
      <c r="G307" s="34"/>
      <c r="H307" s="34"/>
      <c r="I307" s="1"/>
      <c r="J307" s="37">
        <v>3669084</v>
      </c>
      <c r="K307" s="37">
        <v>941774</v>
      </c>
      <c r="L307" s="38">
        <f t="shared" si="74"/>
        <v>3.8959283225062489</v>
      </c>
      <c r="M307" s="34">
        <f t="shared" si="75"/>
        <v>3.0385455900967643E-2</v>
      </c>
    </row>
    <row r="308" spans="1:13">
      <c r="A308" s="1"/>
      <c r="B308" t="s">
        <v>161</v>
      </c>
      <c r="C308" s="37">
        <v>1971564</v>
      </c>
      <c r="D308" s="37">
        <v>421799</v>
      </c>
      <c r="E308" s="38">
        <f t="shared" si="73"/>
        <v>4.6741789335678838</v>
      </c>
      <c r="F308" s="34">
        <f t="shared" si="72"/>
        <v>1.8342443598607535E-2</v>
      </c>
      <c r="G308" s="34"/>
      <c r="H308" s="34"/>
      <c r="I308" s="1"/>
      <c r="J308" s="37">
        <v>1658030</v>
      </c>
      <c r="K308" s="37">
        <v>295132</v>
      </c>
      <c r="L308" s="38">
        <f t="shared" si="74"/>
        <v>5.6179268937289075</v>
      </c>
      <c r="M308" s="34">
        <f t="shared" si="75"/>
        <v>1.3730946865070787E-2</v>
      </c>
    </row>
    <row r="309" spans="1:13">
      <c r="A309" s="1"/>
      <c r="B309" t="s">
        <v>155</v>
      </c>
      <c r="C309" s="37">
        <v>1344165</v>
      </c>
      <c r="D309" s="37">
        <v>190311</v>
      </c>
      <c r="E309" s="38">
        <f t="shared" si="73"/>
        <v>7.0629916294906758</v>
      </c>
      <c r="F309" s="34">
        <f t="shared" si="72"/>
        <v>1.2505437662547244E-2</v>
      </c>
      <c r="G309" s="34"/>
      <c r="H309" s="34"/>
      <c r="I309" s="1"/>
      <c r="J309" s="37">
        <v>2182381</v>
      </c>
      <c r="K309" s="37">
        <v>235301</v>
      </c>
      <c r="L309" s="38">
        <f t="shared" si="74"/>
        <v>9.2748479606971497</v>
      </c>
      <c r="M309" s="34">
        <f t="shared" si="75"/>
        <v>1.8073350633185194E-2</v>
      </c>
    </row>
    <row r="310" spans="1:13">
      <c r="C310" t="s">
        <v>191</v>
      </c>
      <c r="D310" t="s">
        <v>192</v>
      </c>
      <c r="E310" t="s">
        <v>193</v>
      </c>
      <c r="F310" t="s">
        <v>193</v>
      </c>
      <c r="I310" s="1"/>
      <c r="J310" t="s">
        <v>193</v>
      </c>
      <c r="K310" t="s">
        <v>193</v>
      </c>
      <c r="L310" t="s">
        <v>193</v>
      </c>
      <c r="M310" t="s">
        <v>193</v>
      </c>
    </row>
    <row r="311" spans="1:13" s="1" customFormat="1">
      <c r="A311"/>
      <c r="B311" s="1" t="s">
        <v>156</v>
      </c>
      <c r="C311" s="32">
        <v>147272</v>
      </c>
      <c r="D311" s="32">
        <v>20388</v>
      </c>
      <c r="E311" s="33">
        <f t="shared" si="73"/>
        <v>7.2234647832058076</v>
      </c>
      <c r="F311" s="34">
        <f>C311/$C$297</f>
        <v>1.3701448969722153E-3</v>
      </c>
      <c r="G311"/>
      <c r="H311"/>
      <c r="J311" s="32">
        <v>218624</v>
      </c>
      <c r="K311" s="32">
        <v>35159</v>
      </c>
      <c r="L311" s="33">
        <f>J311/K311</f>
        <v>6.2181518245683893</v>
      </c>
      <c r="M311" s="34">
        <f>J311/$J$297</f>
        <v>1.8105308875166527E-3</v>
      </c>
    </row>
    <row r="312" spans="1:13">
      <c r="B312" t="s">
        <v>166</v>
      </c>
      <c r="C312" s="4">
        <f>C297-C313</f>
        <v>4277664</v>
      </c>
      <c r="D312" s="4"/>
      <c r="E312" s="35"/>
      <c r="F312" s="34">
        <f>C312/$C$297</f>
        <v>3.9797242521061399E-2</v>
      </c>
      <c r="G312" s="1"/>
      <c r="H312" s="1"/>
      <c r="I312" s="1"/>
      <c r="J312" s="4">
        <f>J297-J313</f>
        <v>5122466</v>
      </c>
      <c r="K312" s="4"/>
      <c r="L312" s="35"/>
      <c r="M312" s="34">
        <f>J312/$J$297</f>
        <v>4.2421613881613536E-2</v>
      </c>
    </row>
    <row r="313" spans="1:13" ht="17.25" customHeight="1">
      <c r="C313" s="4">
        <f>SUM(C298:C311)</f>
        <v>103208778</v>
      </c>
      <c r="D313" s="4">
        <f>SUM(D298:D311)</f>
        <v>21552566</v>
      </c>
      <c r="E313" s="35">
        <f t="shared" ref="E313" si="76">C313/D313</f>
        <v>4.7887002410757029</v>
      </c>
      <c r="F313" s="34">
        <f>C313/$C$297</f>
        <v>0.96020275747893857</v>
      </c>
      <c r="G313" s="1"/>
      <c r="H313" s="1"/>
      <c r="I313" s="1"/>
      <c r="J313" s="4">
        <f>SUM(J298:J311)</f>
        <v>115628857</v>
      </c>
      <c r="K313" s="4">
        <f>SUM(K298:K311)</f>
        <v>24283172</v>
      </c>
      <c r="M313" s="34">
        <f>J313/$J$297</f>
        <v>0.95757838611838642</v>
      </c>
    </row>
    <row r="314" spans="1:13">
      <c r="I314" s="1"/>
    </row>
    <row r="315" spans="1:13">
      <c r="I315" s="1"/>
    </row>
    <row r="316" spans="1:13">
      <c r="I316" s="1"/>
    </row>
    <row r="317" spans="1:13">
      <c r="I317" s="1"/>
    </row>
    <row r="318" spans="1:13">
      <c r="C318" s="4"/>
      <c r="D318" s="4"/>
      <c r="E318" s="35"/>
      <c r="F318" s="34"/>
      <c r="G318" s="34"/>
      <c r="H318" s="34"/>
      <c r="I318" s="1"/>
      <c r="J318" s="4"/>
      <c r="M318" s="34"/>
    </row>
    <row r="319" spans="1:13">
      <c r="C319" s="4"/>
      <c r="D319" s="4"/>
      <c r="E319" s="35"/>
      <c r="F319" s="34"/>
      <c r="G319" s="34"/>
      <c r="H319" s="34"/>
      <c r="I319" s="1"/>
      <c r="J319" s="4"/>
      <c r="M319" s="34"/>
    </row>
    <row r="320" spans="1:13">
      <c r="G320" s="34"/>
      <c r="H320" s="34"/>
    </row>
    <row r="321" spans="1:13" ht="15.75" thickBot="1">
      <c r="A321" s="1"/>
      <c r="G321" s="34"/>
      <c r="H321" s="34"/>
    </row>
    <row r="322" spans="1:13" ht="79.5" thickBot="1">
      <c r="A322" s="30" t="s">
        <v>45</v>
      </c>
      <c r="B322" s="31" t="s">
        <v>46</v>
      </c>
      <c r="C322" s="1"/>
      <c r="D322" s="1"/>
      <c r="E322" s="1"/>
      <c r="F322" s="1"/>
      <c r="G322" s="34"/>
      <c r="H322" s="34"/>
      <c r="I322" s="30" t="s">
        <v>45</v>
      </c>
    </row>
    <row r="323" spans="1:13">
      <c r="A323" s="1"/>
      <c r="B323" s="7">
        <v>2018</v>
      </c>
      <c r="C323" s="1" t="s">
        <v>150</v>
      </c>
      <c r="D323" s="1" t="s">
        <v>151</v>
      </c>
      <c r="E323" s="1" t="s">
        <v>152</v>
      </c>
      <c r="F323" s="1" t="s">
        <v>153</v>
      </c>
      <c r="G323" s="34"/>
      <c r="H323" s="34"/>
      <c r="I323" s="7">
        <v>2017</v>
      </c>
      <c r="J323" s="1" t="s">
        <v>150</v>
      </c>
      <c r="K323" s="1" t="s">
        <v>151</v>
      </c>
      <c r="L323" s="1" t="s">
        <v>152</v>
      </c>
      <c r="M323" s="1" t="s">
        <v>153</v>
      </c>
    </row>
    <row r="324" spans="1:13">
      <c r="B324" s="1" t="s">
        <v>154</v>
      </c>
      <c r="C324" s="32">
        <v>1070035</v>
      </c>
      <c r="D324" s="32"/>
      <c r="E324" s="33"/>
      <c r="F324" s="34">
        <f>C324/$C$324</f>
        <v>1</v>
      </c>
      <c r="G324" s="34"/>
      <c r="H324" s="34"/>
      <c r="J324" s="32">
        <v>914005</v>
      </c>
      <c r="K324" s="32"/>
      <c r="L324" s="33"/>
      <c r="M324" s="34">
        <f t="shared" ref="M324:M333" si="77">J324/$J$324</f>
        <v>1</v>
      </c>
    </row>
    <row r="325" spans="1:13">
      <c r="A325" s="36"/>
      <c r="B325" t="s">
        <v>164</v>
      </c>
      <c r="C325" s="37">
        <v>394146</v>
      </c>
      <c r="D325" s="37">
        <v>347849</v>
      </c>
      <c r="E325" s="38">
        <f>C325/D325</f>
        <v>1.1330951073598026</v>
      </c>
      <c r="F325" s="34">
        <f t="shared" ref="F325:F333" si="78">C325/$C$324</f>
        <v>0.36834869887433591</v>
      </c>
      <c r="G325" s="34"/>
      <c r="H325" s="34"/>
      <c r="J325" s="37">
        <v>211542</v>
      </c>
      <c r="K325" s="37">
        <v>193211</v>
      </c>
      <c r="L325" s="38">
        <f t="shared" ref="L325:L331" si="79">J325/K325</f>
        <v>1.0948755505638912</v>
      </c>
      <c r="M325" s="34">
        <f t="shared" si="77"/>
        <v>0.23144512338553946</v>
      </c>
    </row>
    <row r="326" spans="1:13">
      <c r="A326" s="36"/>
      <c r="B326" s="1" t="s">
        <v>156</v>
      </c>
      <c r="C326" s="32">
        <v>214271</v>
      </c>
      <c r="D326" s="32">
        <v>62580</v>
      </c>
      <c r="E326" s="33">
        <f t="shared" ref="E326:E330" si="80">C326/D326</f>
        <v>3.4239533397251516</v>
      </c>
      <c r="F326" s="34">
        <f t="shared" si="78"/>
        <v>0.20024672090165274</v>
      </c>
      <c r="G326" s="34"/>
      <c r="H326" s="34"/>
      <c r="J326" s="32">
        <v>101122</v>
      </c>
      <c r="K326" s="32">
        <v>9054</v>
      </c>
      <c r="L326" s="33">
        <f t="shared" si="79"/>
        <v>11.168765186657831</v>
      </c>
      <c r="M326" s="34">
        <f t="shared" si="77"/>
        <v>0.11063615625735089</v>
      </c>
    </row>
    <row r="327" spans="1:13">
      <c r="A327" s="1"/>
      <c r="B327" t="s">
        <v>173</v>
      </c>
      <c r="C327" s="37">
        <v>88028</v>
      </c>
      <c r="D327" s="37">
        <v>62695</v>
      </c>
      <c r="E327" s="38">
        <f>C327/D327</f>
        <v>1.4040673099928225</v>
      </c>
      <c r="F327" s="34">
        <f t="shared" si="78"/>
        <v>8.2266467919273667E-2</v>
      </c>
      <c r="G327" s="34"/>
      <c r="H327" s="34"/>
      <c r="J327" s="37">
        <v>10588</v>
      </c>
      <c r="K327" s="37">
        <v>8744</v>
      </c>
      <c r="L327" s="38">
        <f t="shared" si="79"/>
        <v>1.2108874656907593</v>
      </c>
      <c r="M327" s="34">
        <f t="shared" si="77"/>
        <v>1.1584181705789356E-2</v>
      </c>
    </row>
    <row r="328" spans="1:13">
      <c r="A328" s="1"/>
      <c r="B328" t="s">
        <v>208</v>
      </c>
      <c r="C328" s="4">
        <v>86471</v>
      </c>
      <c r="D328" s="4">
        <v>47302</v>
      </c>
      <c r="E328" s="35">
        <f t="shared" si="80"/>
        <v>1.8280622383831551</v>
      </c>
      <c r="F328" s="34">
        <f t="shared" si="78"/>
        <v>8.0811375328844387E-2</v>
      </c>
      <c r="G328" s="34"/>
      <c r="H328" s="34"/>
      <c r="J328" s="37">
        <v>68750</v>
      </c>
      <c r="K328" s="37">
        <v>44910</v>
      </c>
      <c r="L328" s="38">
        <f t="shared" si="79"/>
        <v>1.5308394566911601</v>
      </c>
      <c r="M328" s="34">
        <f t="shared" si="77"/>
        <v>7.5218406901493978E-2</v>
      </c>
    </row>
    <row r="329" spans="1:13">
      <c r="B329" t="s">
        <v>172</v>
      </c>
      <c r="C329" s="37">
        <v>78069</v>
      </c>
      <c r="D329" s="37">
        <v>31531</v>
      </c>
      <c r="E329" s="38">
        <f t="shared" si="80"/>
        <v>2.4759443087754907</v>
      </c>
      <c r="F329" s="34">
        <f t="shared" si="78"/>
        <v>7.295929572397164E-2</v>
      </c>
      <c r="I329" s="1"/>
      <c r="J329" s="37">
        <v>61088</v>
      </c>
      <c r="K329" s="37">
        <v>27828</v>
      </c>
      <c r="L329" s="38">
        <f t="shared" si="79"/>
        <v>2.1951990800632455</v>
      </c>
      <c r="M329" s="34">
        <f t="shared" si="77"/>
        <v>6.6835520593432202E-2</v>
      </c>
    </row>
    <row r="330" spans="1:13">
      <c r="B330" t="s">
        <v>165</v>
      </c>
      <c r="C330" s="37">
        <v>60501</v>
      </c>
      <c r="D330" s="37">
        <v>31367</v>
      </c>
      <c r="E330" s="38">
        <f t="shared" si="80"/>
        <v>1.9288105333630885</v>
      </c>
      <c r="F330" s="34">
        <f t="shared" si="78"/>
        <v>5.6541141177625029E-2</v>
      </c>
      <c r="I330" s="1"/>
      <c r="J330" s="37">
        <v>79890</v>
      </c>
      <c r="K330" s="37">
        <v>25665</v>
      </c>
      <c r="L330" s="38">
        <f t="shared" si="79"/>
        <v>3.1127995324371711</v>
      </c>
      <c r="M330" s="34">
        <f t="shared" si="77"/>
        <v>8.7406524034332411E-2</v>
      </c>
    </row>
    <row r="331" spans="1:13">
      <c r="B331" t="s">
        <v>170</v>
      </c>
      <c r="C331" s="37"/>
      <c r="D331" s="37"/>
      <c r="E331" s="38"/>
      <c r="F331" s="34">
        <f t="shared" si="78"/>
        <v>0</v>
      </c>
      <c r="I331" s="1"/>
      <c r="J331" s="37">
        <v>210636</v>
      </c>
      <c r="K331" s="37">
        <v>142706</v>
      </c>
      <c r="L331" s="38">
        <f t="shared" si="79"/>
        <v>1.4760136224125124</v>
      </c>
      <c r="M331" s="34">
        <f t="shared" si="77"/>
        <v>0.23045388154331758</v>
      </c>
    </row>
    <row r="332" spans="1:13">
      <c r="B332" t="s">
        <v>166</v>
      </c>
      <c r="C332" s="4">
        <f>C324-C333</f>
        <v>148549</v>
      </c>
      <c r="D332" s="4"/>
      <c r="E332" s="35"/>
      <c r="F332" s="34">
        <f t="shared" si="78"/>
        <v>0.13882630007429664</v>
      </c>
      <c r="G332" s="1"/>
      <c r="H332" s="1"/>
      <c r="J332" s="4">
        <f>J324-J333</f>
        <v>170389</v>
      </c>
      <c r="K332" s="4"/>
      <c r="L332" s="35"/>
      <c r="M332" s="34">
        <f t="shared" si="77"/>
        <v>0.18642020557874409</v>
      </c>
    </row>
    <row r="333" spans="1:13">
      <c r="C333" s="4">
        <f>SUM(C325:C331)</f>
        <v>921486</v>
      </c>
      <c r="D333" s="4">
        <f>SUM(D325:D331)</f>
        <v>583324</v>
      </c>
      <c r="E333" s="35">
        <f t="shared" ref="E333" si="81">C333/D333</f>
        <v>1.5797155611632643</v>
      </c>
      <c r="F333" s="34">
        <f t="shared" si="78"/>
        <v>0.86117369992570336</v>
      </c>
      <c r="G333" s="1"/>
      <c r="H333" s="1"/>
      <c r="I333" s="36"/>
      <c r="J333" s="4">
        <f>SUM(J325:J331)</f>
        <v>743616</v>
      </c>
      <c r="K333" s="4">
        <f>SUM(K325:K331)</f>
        <v>452118</v>
      </c>
      <c r="M333" s="34">
        <f t="shared" si="77"/>
        <v>0.81357979442125594</v>
      </c>
    </row>
    <row r="334" spans="1:13">
      <c r="I334" s="1"/>
    </row>
    <row r="335" spans="1:13">
      <c r="I335" s="1"/>
    </row>
    <row r="336" spans="1:13">
      <c r="I336" s="1"/>
    </row>
    <row r="337" spans="1:13">
      <c r="I337" s="1"/>
    </row>
    <row r="338" spans="1:13">
      <c r="I338" s="1"/>
    </row>
    <row r="339" spans="1:13">
      <c r="I339" s="1"/>
    </row>
    <row r="340" spans="1:13">
      <c r="I340" s="1"/>
    </row>
    <row r="341" spans="1:13">
      <c r="I341" s="1"/>
    </row>
    <row r="342" spans="1:13">
      <c r="I342" s="1"/>
    </row>
    <row r="343" spans="1:13">
      <c r="I343" s="1"/>
    </row>
    <row r="344" spans="1:13">
      <c r="I344" s="1"/>
    </row>
    <row r="345" spans="1:13">
      <c r="C345" s="4"/>
      <c r="D345" s="4"/>
      <c r="E345" s="35"/>
      <c r="F345" s="34"/>
      <c r="G345" s="34"/>
      <c r="H345" s="34"/>
      <c r="J345" s="4"/>
      <c r="M345" s="34"/>
    </row>
    <row r="346" spans="1:13">
      <c r="G346" s="34"/>
      <c r="H346" s="34"/>
      <c r="J346" s="4"/>
      <c r="K346" s="4"/>
      <c r="M346" s="34"/>
    </row>
    <row r="347" spans="1:13" s="1" customFormat="1" ht="15.75" thickBot="1">
      <c r="B347"/>
      <c r="C347"/>
      <c r="D347"/>
      <c r="E347"/>
      <c r="F347"/>
      <c r="G347" s="34"/>
      <c r="H347" s="34"/>
      <c r="J347" s="4"/>
      <c r="K347" s="4"/>
      <c r="L347"/>
      <c r="M347" s="34"/>
    </row>
    <row r="348" spans="1:13" ht="63.75" thickBot="1">
      <c r="A348" s="30" t="s">
        <v>41</v>
      </c>
      <c r="B348" s="31" t="s">
        <v>209</v>
      </c>
      <c r="C348" s="1"/>
      <c r="D348" s="1"/>
      <c r="E348" s="1"/>
      <c r="F348" s="1"/>
      <c r="G348" s="34"/>
      <c r="H348" s="34"/>
      <c r="I348" s="30" t="s">
        <v>41</v>
      </c>
      <c r="J348" s="4"/>
      <c r="K348" s="4"/>
      <c r="M348" s="34"/>
    </row>
    <row r="349" spans="1:13" ht="21.75" customHeight="1">
      <c r="A349" s="36"/>
      <c r="B349" s="11">
        <v>2018</v>
      </c>
      <c r="C349" s="1" t="s">
        <v>150</v>
      </c>
      <c r="D349" s="1" t="s">
        <v>151</v>
      </c>
      <c r="E349" s="1" t="s">
        <v>152</v>
      </c>
      <c r="F349" s="1" t="s">
        <v>153</v>
      </c>
      <c r="G349" s="34"/>
      <c r="H349" s="34"/>
      <c r="I349" s="11">
        <v>2017</v>
      </c>
      <c r="J349" s="1" t="s">
        <v>150</v>
      </c>
      <c r="K349" s="1" t="s">
        <v>151</v>
      </c>
      <c r="L349" s="1" t="s">
        <v>152</v>
      </c>
      <c r="M349" s="1" t="s">
        <v>153</v>
      </c>
    </row>
    <row r="350" spans="1:13">
      <c r="B350" s="1" t="s">
        <v>154</v>
      </c>
      <c r="C350" s="32">
        <v>15498640</v>
      </c>
      <c r="D350" s="32"/>
      <c r="E350" s="33"/>
      <c r="F350" s="34">
        <f>C350/$C$350</f>
        <v>1</v>
      </c>
      <c r="G350" s="34"/>
      <c r="H350" s="34"/>
      <c r="J350" s="32">
        <v>11544189</v>
      </c>
      <c r="K350" s="32"/>
      <c r="L350" s="33"/>
      <c r="M350" s="34">
        <f>J350/$J$350</f>
        <v>1</v>
      </c>
    </row>
    <row r="351" spans="1:13" s="36" customFormat="1">
      <c r="B351" s="36" t="s">
        <v>210</v>
      </c>
      <c r="C351" s="37">
        <v>4567570</v>
      </c>
      <c r="D351" s="37">
        <v>1293441</v>
      </c>
      <c r="E351" s="38">
        <f>C351/D351</f>
        <v>3.5313323143459963</v>
      </c>
      <c r="F351" s="34">
        <f t="shared" ref="F351:F362" si="82">C351/$C$350</f>
        <v>0.29470779371609379</v>
      </c>
      <c r="G351" s="40"/>
      <c r="H351" s="40"/>
      <c r="J351" s="37">
        <v>4229045</v>
      </c>
      <c r="K351" s="37">
        <v>1149146</v>
      </c>
      <c r="L351" s="38">
        <f t="shared" ref="L351:L362" si="83">J351/K351</f>
        <v>3.6801633560922631</v>
      </c>
      <c r="M351" s="34">
        <f t="shared" ref="M351:M362" si="84">J351/$J$350</f>
        <v>0.36633539177156577</v>
      </c>
    </row>
    <row r="352" spans="1:13" s="36" customFormat="1">
      <c r="B352" s="36" t="s">
        <v>155</v>
      </c>
      <c r="C352" s="37">
        <v>1767642</v>
      </c>
      <c r="D352" s="37">
        <v>293779</v>
      </c>
      <c r="E352" s="38">
        <f t="shared" ref="E352:E362" si="85">C352/D352</f>
        <v>6.0169106709465279</v>
      </c>
      <c r="F352" s="34">
        <f t="shared" si="82"/>
        <v>0.11405142644773993</v>
      </c>
      <c r="G352" s="40"/>
      <c r="H352" s="40"/>
      <c r="J352" s="37">
        <v>752353</v>
      </c>
      <c r="K352" s="37">
        <v>183405</v>
      </c>
      <c r="L352" s="38">
        <f t="shared" si="83"/>
        <v>4.1021400725171073</v>
      </c>
      <c r="M352" s="34">
        <f t="shared" si="84"/>
        <v>6.5171576799374992E-2</v>
      </c>
    </row>
    <row r="353" spans="1:13">
      <c r="A353" s="36"/>
      <c r="B353" t="s">
        <v>176</v>
      </c>
      <c r="C353" s="37">
        <v>1558183</v>
      </c>
      <c r="D353" s="37">
        <v>993226</v>
      </c>
      <c r="E353" s="38">
        <f t="shared" si="85"/>
        <v>1.5688101197511946</v>
      </c>
      <c r="F353" s="34">
        <f t="shared" si="82"/>
        <v>0.10053675677349755</v>
      </c>
      <c r="G353" s="34"/>
      <c r="H353" s="34"/>
      <c r="J353" s="37">
        <v>1215471</v>
      </c>
      <c r="K353" s="37">
        <v>830508</v>
      </c>
      <c r="L353" s="38">
        <f t="shared" si="83"/>
        <v>1.4635271424236733</v>
      </c>
      <c r="M353" s="34">
        <f t="shared" si="84"/>
        <v>0.10528855686614279</v>
      </c>
    </row>
    <row r="354" spans="1:13">
      <c r="A354" s="36"/>
      <c r="B354" t="s">
        <v>164</v>
      </c>
      <c r="C354" s="37">
        <v>959804</v>
      </c>
      <c r="D354" s="37">
        <v>607466</v>
      </c>
      <c r="E354" s="38">
        <f t="shared" si="85"/>
        <v>1.5800127085301894</v>
      </c>
      <c r="F354" s="34">
        <f t="shared" si="82"/>
        <v>6.1928272416160383E-2</v>
      </c>
      <c r="G354" s="34"/>
      <c r="H354" s="34"/>
      <c r="J354" s="37">
        <v>150168</v>
      </c>
      <c r="K354" s="37">
        <v>34461</v>
      </c>
      <c r="L354" s="38">
        <f t="shared" si="83"/>
        <v>4.3576216592669974</v>
      </c>
      <c r="M354" s="34">
        <f t="shared" si="84"/>
        <v>1.300810303781409E-2</v>
      </c>
    </row>
    <row r="355" spans="1:13">
      <c r="A355" s="36"/>
      <c r="B355" t="s">
        <v>181</v>
      </c>
      <c r="C355" s="37">
        <v>884870</v>
      </c>
      <c r="D355" s="37">
        <v>198438</v>
      </c>
      <c r="E355" s="38">
        <f t="shared" si="85"/>
        <v>4.4591761658553297</v>
      </c>
      <c r="F355" s="34">
        <f t="shared" si="82"/>
        <v>5.7093396581893635E-2</v>
      </c>
      <c r="G355" s="34"/>
      <c r="H355" s="34"/>
      <c r="J355" s="37">
        <v>1415187</v>
      </c>
      <c r="K355" s="37">
        <v>508792</v>
      </c>
      <c r="L355" s="38">
        <f t="shared" si="83"/>
        <v>2.7814647242881176</v>
      </c>
      <c r="M355" s="34">
        <f t="shared" si="84"/>
        <v>0.12258868942634255</v>
      </c>
    </row>
    <row r="356" spans="1:13">
      <c r="A356" s="36"/>
      <c r="B356" t="s">
        <v>171</v>
      </c>
      <c r="C356" s="37">
        <v>866126</v>
      </c>
      <c r="D356" s="37">
        <v>136049</v>
      </c>
      <c r="E356" s="38">
        <f t="shared" si="85"/>
        <v>6.3662797962498807</v>
      </c>
      <c r="F356" s="34">
        <f t="shared" si="82"/>
        <v>5.5884000144528809E-2</v>
      </c>
      <c r="G356" s="34"/>
      <c r="H356" s="34"/>
      <c r="J356" s="37">
        <v>644673</v>
      </c>
      <c r="K356" s="37">
        <v>97852</v>
      </c>
      <c r="L356" s="38">
        <f t="shared" si="83"/>
        <v>6.5882455136328328</v>
      </c>
      <c r="M356" s="34">
        <f t="shared" si="84"/>
        <v>5.5843940184970985E-2</v>
      </c>
    </row>
    <row r="357" spans="1:13">
      <c r="A357" s="36"/>
      <c r="B357" t="s">
        <v>182</v>
      </c>
      <c r="C357" s="4">
        <v>764061</v>
      </c>
      <c r="D357" s="4">
        <v>139631</v>
      </c>
      <c r="E357" s="38">
        <f t="shared" si="85"/>
        <v>5.4720012031712155</v>
      </c>
      <c r="F357" s="34">
        <f t="shared" si="82"/>
        <v>4.9298583617659354E-2</v>
      </c>
      <c r="G357" s="34"/>
      <c r="H357" s="34"/>
      <c r="J357" s="4">
        <v>556783</v>
      </c>
      <c r="K357" s="4">
        <v>102324</v>
      </c>
      <c r="L357" s="38">
        <f t="shared" si="83"/>
        <v>5.4413725030295925</v>
      </c>
      <c r="M357" s="34">
        <f t="shared" si="84"/>
        <v>4.8230585968403669E-2</v>
      </c>
    </row>
    <row r="358" spans="1:13">
      <c r="A358" s="1"/>
      <c r="B358" t="s">
        <v>172</v>
      </c>
      <c r="C358" s="37">
        <v>742697</v>
      </c>
      <c r="D358" s="37">
        <v>206816</v>
      </c>
      <c r="E358" s="38">
        <f t="shared" si="85"/>
        <v>3.5911003017174687</v>
      </c>
      <c r="F358" s="34">
        <f t="shared" si="82"/>
        <v>4.79201400897111E-2</v>
      </c>
      <c r="G358" s="34"/>
      <c r="H358" s="34"/>
      <c r="J358" s="37">
        <v>333045</v>
      </c>
      <c r="K358" s="37">
        <v>139585</v>
      </c>
      <c r="L358" s="38">
        <f t="shared" si="83"/>
        <v>2.3859655407099618</v>
      </c>
      <c r="M358" s="34">
        <f t="shared" si="84"/>
        <v>2.8849579645655491E-2</v>
      </c>
    </row>
    <row r="359" spans="1:13">
      <c r="A359" s="1"/>
      <c r="B359" t="s">
        <v>160</v>
      </c>
      <c r="C359" s="37">
        <v>716733</v>
      </c>
      <c r="D359" s="37">
        <v>429475</v>
      </c>
      <c r="E359" s="38">
        <f t="shared" si="85"/>
        <v>1.668858490016881</v>
      </c>
      <c r="F359" s="34">
        <f t="shared" si="82"/>
        <v>4.6244896326387348E-2</v>
      </c>
      <c r="G359" s="34"/>
      <c r="H359" s="34"/>
      <c r="J359" s="37">
        <v>26570</v>
      </c>
      <c r="K359" s="37">
        <v>6056</v>
      </c>
      <c r="L359" s="38">
        <f t="shared" si="83"/>
        <v>4.3873844121532368</v>
      </c>
      <c r="M359" s="34">
        <f t="shared" si="84"/>
        <v>2.3015908696574529E-3</v>
      </c>
    </row>
    <row r="360" spans="1:13">
      <c r="A360" s="1"/>
      <c r="B360" t="s">
        <v>174</v>
      </c>
      <c r="C360" s="37">
        <v>628997</v>
      </c>
      <c r="D360" s="37">
        <v>134030</v>
      </c>
      <c r="E360" s="38">
        <f t="shared" si="85"/>
        <v>4.6929568007162574</v>
      </c>
      <c r="F360" s="34">
        <f t="shared" si="82"/>
        <v>4.058401253271255E-2</v>
      </c>
      <c r="G360" s="34"/>
      <c r="H360" s="34"/>
      <c r="I360" s="1"/>
      <c r="J360" s="37">
        <v>321423</v>
      </c>
      <c r="K360" s="37">
        <v>83203</v>
      </c>
      <c r="L360" s="38">
        <f t="shared" si="83"/>
        <v>3.8631179164212828</v>
      </c>
      <c r="M360" s="34">
        <f t="shared" si="84"/>
        <v>2.7842839371392827E-2</v>
      </c>
    </row>
    <row r="361" spans="1:13">
      <c r="A361" s="1"/>
      <c r="B361" t="s">
        <v>157</v>
      </c>
      <c r="C361" s="37">
        <v>603218</v>
      </c>
      <c r="D361" s="37">
        <v>166607</v>
      </c>
      <c r="E361" s="38">
        <f t="shared" si="85"/>
        <v>3.6206041762951138</v>
      </c>
      <c r="F361" s="34">
        <f t="shared" si="82"/>
        <v>3.8920705300594119E-2</v>
      </c>
      <c r="G361" s="34"/>
      <c r="H361" s="34"/>
      <c r="I361" s="36"/>
      <c r="J361" s="37">
        <v>248262</v>
      </c>
      <c r="K361" s="37">
        <v>64292</v>
      </c>
      <c r="L361" s="38">
        <f t="shared" si="83"/>
        <v>3.8614757668139115</v>
      </c>
      <c r="M361" s="34">
        <f t="shared" si="84"/>
        <v>2.1505365166838486E-2</v>
      </c>
    </row>
    <row r="362" spans="1:13">
      <c r="A362" s="1"/>
      <c r="B362" t="s">
        <v>211</v>
      </c>
      <c r="C362" s="37">
        <v>467145</v>
      </c>
      <c r="D362" s="37">
        <v>197052</v>
      </c>
      <c r="E362" s="38">
        <f t="shared" si="85"/>
        <v>2.3706686559892822</v>
      </c>
      <c r="F362" s="34">
        <f t="shared" si="82"/>
        <v>3.0141031729235598E-2</v>
      </c>
      <c r="G362" s="4"/>
      <c r="H362" s="4"/>
      <c r="J362" s="37">
        <v>183</v>
      </c>
      <c r="K362" s="37">
        <v>105</v>
      </c>
      <c r="L362" s="38">
        <f t="shared" si="83"/>
        <v>1.7428571428571429</v>
      </c>
      <c r="M362" s="34">
        <f t="shared" si="84"/>
        <v>1.5852131319055846E-5</v>
      </c>
    </row>
    <row r="363" spans="1:13">
      <c r="A363" s="1"/>
      <c r="C363" s="37" t="s">
        <v>212</v>
      </c>
      <c r="D363" s="37" t="s">
        <v>213</v>
      </c>
      <c r="E363" s="38" t="s">
        <v>191</v>
      </c>
      <c r="F363" s="34" t="s">
        <v>193</v>
      </c>
      <c r="G363" s="34"/>
      <c r="H363" s="34"/>
      <c r="I363" s="1"/>
      <c r="J363" s="37" t="s">
        <v>212</v>
      </c>
      <c r="K363" s="37" t="s">
        <v>214</v>
      </c>
      <c r="L363" s="38" t="s">
        <v>189</v>
      </c>
      <c r="M363" s="34" t="s">
        <v>212</v>
      </c>
    </row>
    <row r="364" spans="1:13">
      <c r="B364" s="1" t="s">
        <v>156</v>
      </c>
      <c r="C364" s="32">
        <v>95125</v>
      </c>
      <c r="D364" s="32">
        <v>35575</v>
      </c>
      <c r="E364" s="33">
        <f t="shared" ref="E364" si="86">C364/D364</f>
        <v>2.6739283204497539</v>
      </c>
      <c r="F364" s="34">
        <f>C364/$C$350</f>
        <v>6.1376353021942573E-3</v>
      </c>
      <c r="G364" s="34"/>
      <c r="H364" s="34"/>
      <c r="I364" s="1"/>
      <c r="J364" s="42">
        <v>45486</v>
      </c>
      <c r="K364" s="42">
        <v>18801</v>
      </c>
      <c r="L364" s="43">
        <f>J364/K364</f>
        <v>2.4193393968405936</v>
      </c>
      <c r="M364" s="34">
        <f>J364/$J$350</f>
        <v>3.9401641813036842E-3</v>
      </c>
    </row>
    <row r="365" spans="1:13">
      <c r="B365" t="s">
        <v>166</v>
      </c>
      <c r="C365" s="4">
        <f>C350-C366</f>
        <v>876469</v>
      </c>
      <c r="D365" s="4"/>
      <c r="E365" s="35"/>
      <c r="F365" s="34">
        <f t="shared" ref="F365:F366" si="87">C365/$C$350</f>
        <v>5.655134902159157E-2</v>
      </c>
      <c r="I365" s="1"/>
      <c r="J365" s="4">
        <f>J350-J366</f>
        <v>1605540</v>
      </c>
      <c r="K365" s="4"/>
      <c r="L365" s="35"/>
      <c r="M365" s="34">
        <f>J365/$J$350</f>
        <v>0.13907776457921817</v>
      </c>
    </row>
    <row r="366" spans="1:13">
      <c r="C366" s="4">
        <f>SUM(C351:C364)</f>
        <v>14622171</v>
      </c>
      <c r="D366" s="4">
        <f>SUM(D351:D364)</f>
        <v>4831585</v>
      </c>
      <c r="F366" s="34">
        <f t="shared" si="87"/>
        <v>0.94344865097840847</v>
      </c>
      <c r="I366" s="1"/>
      <c r="J366" s="4">
        <f>SUM(J351:J364)</f>
        <v>9938649</v>
      </c>
      <c r="K366" s="4">
        <f>SUM(K351:K364)</f>
        <v>3218530</v>
      </c>
      <c r="M366" s="34">
        <f>J366/$J$350</f>
        <v>0.86092223542078183</v>
      </c>
    </row>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ΕΛΛΗΝΙΚΕΣ ΕΞΑΓΩΓΕΣ 2014-2018</vt:lpstr>
      <vt:lpstr>ΕΛΛ. ΕΞΑΓΩΓΕΣ 2014-2018 4ΨΗΦΙΑ</vt:lpstr>
      <vt:lpstr>ΑΝΑΛΥΣΗ ΑΝΤΑΓΩΝΙΣΜΟΥ 2017-2018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2019-10-09T15:06:03Z</cp:lastPrinted>
  <dcterms:created xsi:type="dcterms:W3CDTF">2019-04-24T14:50:22Z</dcterms:created>
  <dcterms:modified xsi:type="dcterms:W3CDTF">2019-10-09T15:16:59Z</dcterms:modified>
</cp:coreProperties>
</file>